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2"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F271" i="9"/>
  <c r="E271" i="9"/>
  <c r="B271" i="9"/>
  <c r="M270" i="9"/>
  <c r="L270" i="9"/>
  <c r="F270" i="9"/>
  <c r="B270" i="9" s="1"/>
  <c r="E270" i="9"/>
  <c r="M269" i="9"/>
  <c r="L269" i="9"/>
  <c r="F269" i="9"/>
  <c r="E269" i="9"/>
  <c r="B269" i="9" s="1"/>
  <c r="M268" i="9"/>
  <c r="F268" i="9" s="1"/>
  <c r="B268" i="9" s="1"/>
  <c r="L268" i="9"/>
  <c r="E268" i="9"/>
  <c r="M267" i="9"/>
  <c r="L267" i="9"/>
  <c r="F267" i="9" s="1"/>
  <c r="E267" i="9"/>
  <c r="B267" i="9" s="1"/>
  <c r="M266" i="9"/>
  <c r="L266" i="9"/>
  <c r="F266" i="9"/>
  <c r="E266" i="9"/>
  <c r="B266" i="9" s="1"/>
  <c r="M265" i="9"/>
  <c r="L265" i="9"/>
  <c r="F265" i="9" s="1"/>
  <c r="B265" i="9" s="1"/>
  <c r="E265" i="9"/>
  <c r="M264" i="9"/>
  <c r="L264" i="9"/>
  <c r="F264" i="9" s="1"/>
  <c r="B264" i="9" s="1"/>
  <c r="E264" i="9"/>
  <c r="M263" i="9"/>
  <c r="L263" i="9"/>
  <c r="F263" i="9"/>
  <c r="E263" i="9"/>
  <c r="B263" i="9"/>
  <c r="M262" i="9"/>
  <c r="L262" i="9"/>
  <c r="F262" i="9"/>
  <c r="B262" i="9" s="1"/>
  <c r="E262" i="9"/>
  <c r="M261" i="9"/>
  <c r="L261" i="9"/>
  <c r="F261" i="9"/>
  <c r="E261" i="9"/>
  <c r="B261" i="9" s="1"/>
  <c r="M260" i="9"/>
  <c r="F260" i="9" s="1"/>
  <c r="B260" i="9" s="1"/>
  <c r="L260" i="9"/>
  <c r="E260" i="9"/>
  <c r="M259" i="9"/>
  <c r="L259" i="9"/>
  <c r="F259" i="9" s="1"/>
  <c r="E259" i="9"/>
  <c r="B259" i="9" s="1"/>
  <c r="M258" i="9"/>
  <c r="L258" i="9"/>
  <c r="F258" i="9"/>
  <c r="E258" i="9"/>
  <c r="B258" i="9" s="1"/>
  <c r="M257" i="9"/>
  <c r="L257" i="9"/>
  <c r="F257" i="9" s="1"/>
  <c r="B257" i="9" s="1"/>
  <c r="E257" i="9"/>
  <c r="M256" i="9"/>
  <c r="L256" i="9"/>
  <c r="F256" i="9" s="1"/>
  <c r="B256" i="9" s="1"/>
  <c r="E256" i="9"/>
  <c r="M255" i="9"/>
  <c r="L255" i="9"/>
  <c r="F255" i="9"/>
  <c r="E255" i="9"/>
  <c r="B255" i="9"/>
  <c r="M254" i="9"/>
  <c r="L254" i="9"/>
  <c r="F254" i="9"/>
  <c r="B254" i="9" s="1"/>
  <c r="E254" i="9"/>
  <c r="M253" i="9"/>
  <c r="L253" i="9"/>
  <c r="F253" i="9"/>
  <c r="E253" i="9"/>
  <c r="B253" i="9" s="1"/>
  <c r="M252" i="9"/>
  <c r="F252" i="9" s="1"/>
  <c r="B252" i="9" s="1"/>
  <c r="L252" i="9"/>
  <c r="E252" i="9"/>
  <c r="M251" i="9"/>
  <c r="L251" i="9"/>
  <c r="F251" i="9" s="1"/>
  <c r="E251" i="9"/>
  <c r="B251" i="9" s="1"/>
  <c r="M250" i="9"/>
  <c r="L250" i="9"/>
  <c r="F250" i="9"/>
  <c r="E250" i="9"/>
  <c r="B250" i="9" s="1"/>
  <c r="M249" i="9"/>
  <c r="L249" i="9"/>
  <c r="F249" i="9" s="1"/>
  <c r="B249" i="9" s="1"/>
  <c r="E249" i="9"/>
  <c r="M248" i="9"/>
  <c r="L248" i="9"/>
  <c r="F248" i="9" s="1"/>
  <c r="B248" i="9" s="1"/>
  <c r="E248" i="9"/>
  <c r="M247" i="9"/>
  <c r="L247" i="9"/>
  <c r="F247" i="9"/>
  <c r="E247" i="9"/>
  <c r="B247" i="9"/>
  <c r="M246" i="9"/>
  <c r="L246" i="9"/>
  <c r="F246" i="9"/>
  <c r="B246" i="9" s="1"/>
  <c r="E246" i="9"/>
  <c r="M245" i="9"/>
  <c r="L245" i="9"/>
  <c r="F245" i="9"/>
  <c r="E245" i="9"/>
  <c r="B245" i="9" s="1"/>
  <c r="M244" i="9"/>
  <c r="F244" i="9" s="1"/>
  <c r="B244" i="9" s="1"/>
  <c r="L244" i="9"/>
  <c r="E244" i="9"/>
  <c r="M243" i="9"/>
  <c r="L243" i="9"/>
  <c r="F243" i="9" s="1"/>
  <c r="E243" i="9"/>
  <c r="M242" i="9"/>
  <c r="L242" i="9"/>
  <c r="F242" i="9"/>
  <c r="E242" i="9"/>
  <c r="B242" i="9" s="1"/>
  <c r="M241" i="9"/>
  <c r="L241" i="9"/>
  <c r="F241" i="9" s="1"/>
  <c r="B241" i="9" s="1"/>
  <c r="E241" i="9"/>
  <c r="M240" i="9"/>
  <c r="L240" i="9"/>
  <c r="F240" i="9" s="1"/>
  <c r="B240" i="9" s="1"/>
  <c r="E240" i="9"/>
  <c r="M239" i="9"/>
  <c r="L239" i="9"/>
  <c r="F239" i="9"/>
  <c r="E239" i="9"/>
  <c r="B239" i="9"/>
  <c r="M238" i="9"/>
  <c r="L238" i="9"/>
  <c r="F238" i="9"/>
  <c r="B238" i="9" s="1"/>
  <c r="E238" i="9"/>
  <c r="M237" i="9"/>
  <c r="L237" i="9"/>
  <c r="F237" i="9"/>
  <c r="E237" i="9"/>
  <c r="B237" i="9" s="1"/>
  <c r="M236" i="9"/>
  <c r="F236" i="9" s="1"/>
  <c r="B236" i="9" s="1"/>
  <c r="L236" i="9"/>
  <c r="E236" i="9"/>
  <c r="M235" i="9"/>
  <c r="L235" i="9"/>
  <c r="F235" i="9" s="1"/>
  <c r="E235" i="9"/>
  <c r="M234" i="9"/>
  <c r="L234" i="9"/>
  <c r="F234" i="9"/>
  <c r="E234" i="9"/>
  <c r="B234" i="9" s="1"/>
  <c r="M233" i="9"/>
  <c r="L233" i="9"/>
  <c r="F233" i="9" s="1"/>
  <c r="B233" i="9" s="1"/>
  <c r="E233" i="9"/>
  <c r="M232" i="9"/>
  <c r="L232" i="9"/>
  <c r="F232" i="9" s="1"/>
  <c r="B232" i="9" s="1"/>
  <c r="E232" i="9"/>
  <c r="M231" i="9"/>
  <c r="L231" i="9"/>
  <c r="F231" i="9"/>
  <c r="E231" i="9"/>
  <c r="B231" i="9"/>
  <c r="M230" i="9"/>
  <c r="L230" i="9"/>
  <c r="F230" i="9"/>
  <c r="B230" i="9" s="1"/>
  <c r="E230" i="9"/>
  <c r="M229" i="9"/>
  <c r="L229" i="9"/>
  <c r="F229" i="9"/>
  <c r="E229" i="9"/>
  <c r="B229" i="9" s="1"/>
  <c r="M228" i="9"/>
  <c r="F228" i="9" s="1"/>
  <c r="B228" i="9" s="1"/>
  <c r="L228" i="9"/>
  <c r="E228" i="9"/>
  <c r="M227" i="9"/>
  <c r="L227" i="9"/>
  <c r="F227" i="9" s="1"/>
  <c r="E227" i="9"/>
  <c r="M226" i="9"/>
  <c r="L226" i="9"/>
  <c r="F226" i="9"/>
  <c r="E226" i="9"/>
  <c r="B226" i="9" s="1"/>
  <c r="H225" i="9"/>
  <c r="G225" i="9"/>
  <c r="F225" i="9"/>
  <c r="M224" i="9"/>
  <c r="L224" i="9"/>
  <c r="F224" i="9" s="1"/>
  <c r="B224" i="9" s="1"/>
  <c r="E224" i="9"/>
  <c r="M223" i="9"/>
  <c r="L223" i="9"/>
  <c r="F223" i="9"/>
  <c r="E223" i="9"/>
  <c r="B223" i="9"/>
  <c r="M222" i="9"/>
  <c r="L222" i="9"/>
  <c r="F222" i="9"/>
  <c r="B222" i="9" s="1"/>
  <c r="E222" i="9"/>
  <c r="M221" i="9"/>
  <c r="F221" i="9" s="1"/>
  <c r="B221" i="9" s="1"/>
  <c r="L221" i="9"/>
  <c r="E221" i="9"/>
  <c r="M220" i="9"/>
  <c r="L220" i="9"/>
  <c r="E220" i="9"/>
  <c r="M219" i="9"/>
  <c r="L219" i="9"/>
  <c r="E219" i="9"/>
  <c r="M218" i="9"/>
  <c r="L218" i="9"/>
  <c r="E218" i="9"/>
  <c r="M217" i="9"/>
  <c r="L217" i="9"/>
  <c r="E217" i="9"/>
  <c r="M216" i="9"/>
  <c r="L216" i="9"/>
  <c r="E216" i="9"/>
  <c r="M215" i="9"/>
  <c r="L215" i="9"/>
  <c r="F215" i="9"/>
  <c r="E215" i="9"/>
  <c r="B215" i="9"/>
  <c r="M214" i="9"/>
  <c r="L214" i="9"/>
  <c r="F214" i="9" s="1"/>
  <c r="B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F157" i="9"/>
  <c r="E157" i="9"/>
  <c r="B157" i="9" s="1"/>
  <c r="H156" i="9"/>
  <c r="G156" i="9"/>
  <c r="E156" i="9" s="1"/>
  <c r="B156" i="9" s="1"/>
  <c r="F156" i="9"/>
  <c r="H155" i="9"/>
  <c r="G155" i="9"/>
  <c r="E155" i="9" s="1"/>
  <c r="B155" i="9" s="1"/>
  <c r="F155" i="9"/>
  <c r="H154" i="9"/>
  <c r="G154" i="9"/>
  <c r="F154" i="9"/>
  <c r="E154" i="9"/>
  <c r="B154" i="9"/>
  <c r="H153" i="9"/>
  <c r="G153" i="9"/>
  <c r="E153" i="9" s="1"/>
  <c r="B153" i="9" s="1"/>
  <c r="F153" i="9"/>
  <c r="H152" i="9"/>
  <c r="G152" i="9"/>
  <c r="E152" i="9" s="1"/>
  <c r="F152" i="9"/>
  <c r="H151" i="9"/>
  <c r="E151" i="9" s="1"/>
  <c r="B151" i="9" s="1"/>
  <c r="G151" i="9"/>
  <c r="F151" i="9"/>
  <c r="H150" i="9"/>
  <c r="E150" i="9" s="1"/>
  <c r="B150" i="9" s="1"/>
  <c r="G150" i="9"/>
  <c r="F150" i="9"/>
  <c r="H149" i="9"/>
  <c r="G149" i="9"/>
  <c r="F149" i="9"/>
  <c r="E149" i="9"/>
  <c r="B149" i="9" s="1"/>
  <c r="H148" i="9"/>
  <c r="G148" i="9"/>
  <c r="E148" i="9" s="1"/>
  <c r="B148" i="9" s="1"/>
  <c r="F148" i="9"/>
  <c r="H147" i="9"/>
  <c r="G147" i="9"/>
  <c r="E147" i="9" s="1"/>
  <c r="B147" i="9" s="1"/>
  <c r="F147" i="9"/>
  <c r="H146" i="9"/>
  <c r="G146" i="9"/>
  <c r="F146" i="9"/>
  <c r="E146" i="9"/>
  <c r="B146" i="9"/>
  <c r="H145" i="9"/>
  <c r="G145" i="9"/>
  <c r="E145" i="9" s="1"/>
  <c r="B145" i="9" s="1"/>
  <c r="F145" i="9"/>
  <c r="H144" i="9"/>
  <c r="G144" i="9"/>
  <c r="E144" i="9" s="1"/>
  <c r="B144" i="9" s="1"/>
  <c r="F144" i="9"/>
  <c r="H143" i="9"/>
  <c r="E143" i="9" s="1"/>
  <c r="B143" i="9" s="1"/>
  <c r="G143" i="9"/>
  <c r="F143" i="9"/>
  <c r="F142" i="9"/>
  <c r="H141" i="9"/>
  <c r="G141" i="9"/>
  <c r="F141" i="9"/>
  <c r="E141" i="9"/>
  <c r="B141" i="9" s="1"/>
  <c r="H140" i="9"/>
  <c r="G140" i="9"/>
  <c r="E140" i="9" s="1"/>
  <c r="B140" i="9" s="1"/>
  <c r="F140" i="9"/>
  <c r="H139" i="9"/>
  <c r="G139" i="9"/>
  <c r="E139" i="9" s="1"/>
  <c r="B139" i="9" s="1"/>
  <c r="F139" i="9"/>
  <c r="H138" i="9"/>
  <c r="G138" i="9"/>
  <c r="F138" i="9"/>
  <c r="E138" i="9"/>
  <c r="B138" i="9"/>
  <c r="H137" i="9"/>
  <c r="G137" i="9"/>
  <c r="E137" i="9" s="1"/>
  <c r="F137" i="9"/>
  <c r="H136" i="9"/>
  <c r="G136" i="9"/>
  <c r="E136" i="9" s="1"/>
  <c r="B136" i="9" s="1"/>
  <c r="F136" i="9"/>
  <c r="H135" i="9"/>
  <c r="E135" i="9" s="1"/>
  <c r="B135" i="9" s="1"/>
  <c r="G135" i="9"/>
  <c r="F135" i="9"/>
  <c r="H134" i="9"/>
  <c r="G134" i="9"/>
  <c r="F134" i="9"/>
  <c r="E134" i="9"/>
  <c r="B134" i="9" s="1"/>
  <c r="H133" i="9"/>
  <c r="G133" i="9"/>
  <c r="F133" i="9"/>
  <c r="E133" i="9"/>
  <c r="B133" i="9" s="1"/>
  <c r="H132" i="9"/>
  <c r="G132" i="9"/>
  <c r="E132" i="9" s="1"/>
  <c r="B132" i="9" s="1"/>
  <c r="F132" i="9"/>
  <c r="H131" i="9"/>
  <c r="G131" i="9"/>
  <c r="E131" i="9" s="1"/>
  <c r="F131" i="9"/>
  <c r="B131" i="9"/>
  <c r="H130" i="9"/>
  <c r="G130" i="9"/>
  <c r="F130" i="9"/>
  <c r="E130" i="9"/>
  <c r="B130" i="9"/>
  <c r="H129" i="9"/>
  <c r="G129" i="9"/>
  <c r="E129" i="9" s="1"/>
  <c r="F129" i="9"/>
  <c r="H128" i="9"/>
  <c r="G128" i="9"/>
  <c r="E128" i="9" s="1"/>
  <c r="F128" i="9"/>
  <c r="H127" i="9"/>
  <c r="E127" i="9" s="1"/>
  <c r="B127" i="9" s="1"/>
  <c r="G127" i="9"/>
  <c r="F127" i="9"/>
  <c r="H126" i="9"/>
  <c r="G126" i="9"/>
  <c r="F126" i="9"/>
  <c r="E126" i="9"/>
  <c r="B126" i="9" s="1"/>
  <c r="H125" i="9"/>
  <c r="G125" i="9"/>
  <c r="F125" i="9"/>
  <c r="E125" i="9"/>
  <c r="B125" i="9" s="1"/>
  <c r="H124" i="9"/>
  <c r="G124" i="9"/>
  <c r="E124" i="9" s="1"/>
  <c r="B124" i="9" s="1"/>
  <c r="F124" i="9"/>
  <c r="H123" i="9"/>
  <c r="G123" i="9"/>
  <c r="E123" i="9" s="1"/>
  <c r="F123" i="9"/>
  <c r="B123" i="9"/>
  <c r="H122" i="9"/>
  <c r="G122" i="9"/>
  <c r="F122" i="9"/>
  <c r="E122" i="9"/>
  <c r="B122" i="9"/>
  <c r="H121" i="9"/>
  <c r="G121" i="9"/>
  <c r="E121" i="9" s="1"/>
  <c r="F121" i="9"/>
  <c r="H120" i="9"/>
  <c r="G120" i="9"/>
  <c r="E120" i="9" s="1"/>
  <c r="F120" i="9"/>
  <c r="H119" i="9"/>
  <c r="E119" i="9" s="1"/>
  <c r="B119" i="9" s="1"/>
  <c r="G119" i="9"/>
  <c r="F119" i="9"/>
  <c r="H118" i="9"/>
  <c r="E118" i="9" s="1"/>
  <c r="B118" i="9" s="1"/>
  <c r="G118" i="9"/>
  <c r="F118" i="9"/>
  <c r="H117" i="9"/>
  <c r="G117" i="9"/>
  <c r="F117" i="9"/>
  <c r="E117" i="9"/>
  <c r="B117" i="9" s="1"/>
  <c r="H116" i="9"/>
  <c r="G116" i="9"/>
  <c r="E116" i="9" s="1"/>
  <c r="B116" i="9" s="1"/>
  <c r="F116" i="9"/>
  <c r="H115" i="9"/>
  <c r="G115" i="9"/>
  <c r="E115" i="9" s="1"/>
  <c r="B115" i="9" s="1"/>
  <c r="F115" i="9"/>
  <c r="H114" i="9"/>
  <c r="G114" i="9"/>
  <c r="F114" i="9"/>
  <c r="E114" i="9"/>
  <c r="B114" i="9"/>
  <c r="H113" i="9"/>
  <c r="G113" i="9"/>
  <c r="E113" i="9" s="1"/>
  <c r="B113" i="9" s="1"/>
  <c r="F113" i="9"/>
  <c r="H112" i="9"/>
  <c r="G112" i="9"/>
  <c r="E112" i="9" s="1"/>
  <c r="F112" i="9"/>
  <c r="H111" i="9"/>
  <c r="E111" i="9" s="1"/>
  <c r="B111" i="9" s="1"/>
  <c r="G111" i="9"/>
  <c r="F111" i="9"/>
  <c r="H110" i="9"/>
  <c r="E110" i="9" s="1"/>
  <c r="B110" i="9" s="1"/>
  <c r="G110" i="9"/>
  <c r="F110" i="9"/>
  <c r="H109" i="9"/>
  <c r="G109" i="9"/>
  <c r="F109" i="9"/>
  <c r="E109" i="9"/>
  <c r="B109" i="9" s="1"/>
  <c r="H108" i="9"/>
  <c r="G108" i="9"/>
  <c r="E108" i="9" s="1"/>
  <c r="B108" i="9" s="1"/>
  <c r="F108" i="9"/>
  <c r="H107" i="9"/>
  <c r="G107" i="9"/>
  <c r="E107" i="9" s="1"/>
  <c r="B107" i="9" s="1"/>
  <c r="F107" i="9"/>
  <c r="H106" i="9"/>
  <c r="G106" i="9"/>
  <c r="F106" i="9"/>
  <c r="E106" i="9"/>
  <c r="B106" i="9"/>
  <c r="H105" i="9"/>
  <c r="G105" i="9"/>
  <c r="E105" i="9" s="1"/>
  <c r="B105" i="9" s="1"/>
  <c r="F105" i="9"/>
  <c r="H104" i="9"/>
  <c r="G104" i="9"/>
  <c r="E104" i="9" s="1"/>
  <c r="B104" i="9" s="1"/>
  <c r="F104" i="9"/>
  <c r="H103" i="9"/>
  <c r="E103" i="9" s="1"/>
  <c r="B103" i="9" s="1"/>
  <c r="G103" i="9"/>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c r="H97" i="9"/>
  <c r="G97" i="9"/>
  <c r="E97" i="9" s="1"/>
  <c r="B97" i="9" s="1"/>
  <c r="F97" i="9"/>
  <c r="H96" i="9"/>
  <c r="G96" i="9"/>
  <c r="E96" i="9" s="1"/>
  <c r="B96" i="9" s="1"/>
  <c r="F96" i="9"/>
  <c r="H95" i="9"/>
  <c r="E95" i="9" s="1"/>
  <c r="B95" i="9" s="1"/>
  <c r="G95" i="9"/>
  <c r="F95" i="9"/>
  <c r="H94" i="9"/>
  <c r="E94" i="9" s="1"/>
  <c r="B94" i="9" s="1"/>
  <c r="G94" i="9"/>
  <c r="F94" i="9"/>
  <c r="H93" i="9"/>
  <c r="G93" i="9"/>
  <c r="F93" i="9"/>
  <c r="E93" i="9"/>
  <c r="B93" i="9" s="1"/>
  <c r="H92" i="9"/>
  <c r="G92" i="9"/>
  <c r="E92" i="9" s="1"/>
  <c r="B92" i="9" s="1"/>
  <c r="F92" i="9"/>
  <c r="H91" i="9"/>
  <c r="G91" i="9"/>
  <c r="E91" i="9" s="1"/>
  <c r="F91" i="9"/>
  <c r="B91" i="9"/>
  <c r="H90" i="9"/>
  <c r="G90" i="9"/>
  <c r="F90" i="9"/>
  <c r="E90" i="9"/>
  <c r="B90" i="9" s="1"/>
  <c r="H89" i="9"/>
  <c r="G89" i="9"/>
  <c r="E89" i="9" s="1"/>
  <c r="F89" i="9"/>
  <c r="H88" i="9"/>
  <c r="G88" i="9"/>
  <c r="E88" i="9" s="1"/>
  <c r="B88" i="9" s="1"/>
  <c r="F88" i="9"/>
  <c r="H87" i="9"/>
  <c r="E87" i="9" s="1"/>
  <c r="B87" i="9" s="1"/>
  <c r="G87" i="9"/>
  <c r="F87" i="9"/>
  <c r="H86" i="9"/>
  <c r="E86" i="9" s="1"/>
  <c r="B86" i="9" s="1"/>
  <c r="G86" i="9"/>
  <c r="F86" i="9"/>
  <c r="H85" i="9"/>
  <c r="G85" i="9"/>
  <c r="F85" i="9"/>
  <c r="E85" i="9"/>
  <c r="B85" i="9" s="1"/>
  <c r="H84" i="9"/>
  <c r="G84" i="9"/>
  <c r="E84" i="9" s="1"/>
  <c r="B84" i="9" s="1"/>
  <c r="F84" i="9"/>
  <c r="H83" i="9"/>
  <c r="G83" i="9"/>
  <c r="E83" i="9" s="1"/>
  <c r="B83" i="9" s="1"/>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F77" i="9"/>
  <c r="E77" i="9"/>
  <c r="H76" i="9"/>
  <c r="G76" i="9"/>
  <c r="E76" i="9" s="1"/>
  <c r="B76" i="9" s="1"/>
  <c r="F76" i="9"/>
  <c r="H75" i="9"/>
  <c r="G75" i="9"/>
  <c r="E75" i="9" s="1"/>
  <c r="F75" i="9"/>
  <c r="B75" i="9"/>
  <c r="H74" i="9"/>
  <c r="G74" i="9"/>
  <c r="F74" i="9"/>
  <c r="E74" i="9"/>
  <c r="B74" i="9" s="1"/>
  <c r="H73" i="9"/>
  <c r="G73" i="9"/>
  <c r="E73" i="9" s="1"/>
  <c r="F73" i="9"/>
  <c r="H72" i="9"/>
  <c r="G72" i="9"/>
  <c r="E72" i="9" s="1"/>
  <c r="F72" i="9"/>
  <c r="H71" i="9"/>
  <c r="E71" i="9" s="1"/>
  <c r="B71" i="9" s="1"/>
  <c r="G71" i="9"/>
  <c r="F71" i="9"/>
  <c r="H70" i="9"/>
  <c r="E70" i="9" s="1"/>
  <c r="B70" i="9" s="1"/>
  <c r="G70" i="9"/>
  <c r="F70" i="9"/>
  <c r="H69" i="9"/>
  <c r="G69" i="9"/>
  <c r="F69" i="9"/>
  <c r="E69" i="9"/>
  <c r="H68" i="9"/>
  <c r="G68" i="9"/>
  <c r="E68" i="9" s="1"/>
  <c r="B68" i="9" s="1"/>
  <c r="F68" i="9"/>
  <c r="H67" i="9"/>
  <c r="G67" i="9"/>
  <c r="F67" i="9"/>
  <c r="H66" i="9"/>
  <c r="G66" i="9"/>
  <c r="F66" i="9"/>
  <c r="E66" i="9"/>
  <c r="B66" i="9"/>
  <c r="H65" i="9"/>
  <c r="G65" i="9"/>
  <c r="E65" i="9" s="1"/>
  <c r="F65" i="9"/>
  <c r="H64" i="9"/>
  <c r="G64" i="9"/>
  <c r="E64" i="9" s="1"/>
  <c r="B64" i="9" s="1"/>
  <c r="F64" i="9"/>
  <c r="H63" i="9"/>
  <c r="E63" i="9" s="1"/>
  <c r="G63" i="9"/>
  <c r="F63" i="9"/>
  <c r="B63" i="9"/>
  <c r="H62" i="9"/>
  <c r="E62" i="9" s="1"/>
  <c r="B62" i="9" s="1"/>
  <c r="G62" i="9"/>
  <c r="F62" i="9"/>
  <c r="H61" i="9"/>
  <c r="G61" i="9"/>
  <c r="F61" i="9"/>
  <c r="E61" i="9"/>
  <c r="H60" i="9"/>
  <c r="G60" i="9"/>
  <c r="E60" i="9" s="1"/>
  <c r="B60" i="9" s="1"/>
  <c r="F60" i="9"/>
  <c r="H59" i="9"/>
  <c r="G59" i="9"/>
  <c r="F59" i="9"/>
  <c r="H58" i="9"/>
  <c r="G58" i="9"/>
  <c r="F58" i="9"/>
  <c r="E58" i="9"/>
  <c r="B58" i="9" s="1"/>
  <c r="H57" i="9"/>
  <c r="G57" i="9"/>
  <c r="E57" i="9" s="1"/>
  <c r="F57" i="9"/>
  <c r="H56" i="9"/>
  <c r="G56" i="9"/>
  <c r="E56" i="9" s="1"/>
  <c r="B56" i="9" s="1"/>
  <c r="F56" i="9"/>
  <c r="H55" i="9"/>
  <c r="E55" i="9" s="1"/>
  <c r="B55" i="9" s="1"/>
  <c r="G55" i="9"/>
  <c r="F55" i="9"/>
  <c r="H54" i="9"/>
  <c r="E54" i="9" s="1"/>
  <c r="B54" i="9" s="1"/>
  <c r="G54" i="9"/>
  <c r="F54" i="9"/>
  <c r="H53" i="9"/>
  <c r="G53" i="9"/>
  <c r="F53" i="9"/>
  <c r="E53" i="9"/>
  <c r="B53" i="9" s="1"/>
  <c r="H52" i="9"/>
  <c r="G52" i="9"/>
  <c r="E52" i="9" s="1"/>
  <c r="B52" i="9" s="1"/>
  <c r="F52" i="9"/>
  <c r="H51" i="9"/>
  <c r="G51" i="9"/>
  <c r="E51" i="9" s="1"/>
  <c r="B51" i="9" s="1"/>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E44" i="9" s="1"/>
  <c r="B44" i="9" s="1"/>
  <c r="F44" i="9"/>
  <c r="H43" i="9"/>
  <c r="G43" i="9"/>
  <c r="F43" i="9"/>
  <c r="H42" i="9"/>
  <c r="G42" i="9"/>
  <c r="F42" i="9"/>
  <c r="H41" i="9"/>
  <c r="G41" i="9"/>
  <c r="F41" i="9"/>
  <c r="H40" i="9"/>
  <c r="G40" i="9"/>
  <c r="F40" i="9"/>
  <c r="H39" i="9"/>
  <c r="G39" i="9"/>
  <c r="F39" i="9"/>
  <c r="H38" i="9"/>
  <c r="E38" i="9" s="1"/>
  <c r="B38" i="9" s="1"/>
  <c r="G38" i="9"/>
  <c r="F38" i="9"/>
  <c r="H37" i="9"/>
  <c r="G37" i="9"/>
  <c r="F37" i="9"/>
  <c r="H36" i="9"/>
  <c r="G36" i="9"/>
  <c r="E36" i="9" s="1"/>
  <c r="B36" i="9" s="1"/>
  <c r="F36" i="9"/>
  <c r="H35" i="9"/>
  <c r="G35" i="9"/>
  <c r="E35" i="9" s="1"/>
  <c r="B35" i="9" s="1"/>
  <c r="F35" i="9"/>
  <c r="H34" i="9"/>
  <c r="G34" i="9"/>
  <c r="F34" i="9"/>
  <c r="E34" i="9"/>
  <c r="B34" i="9"/>
  <c r="H33" i="9"/>
  <c r="G33" i="9"/>
  <c r="F33" i="9"/>
  <c r="H32" i="9"/>
  <c r="G32" i="9"/>
  <c r="E32" i="9" s="1"/>
  <c r="B32" i="9" s="1"/>
  <c r="F32" i="9"/>
  <c r="H31" i="9"/>
  <c r="E31" i="9" s="1"/>
  <c r="G31" i="9"/>
  <c r="F31" i="9"/>
  <c r="B31" i="9"/>
  <c r="H30" i="9"/>
  <c r="G30" i="9"/>
  <c r="F30" i="9"/>
  <c r="H29" i="9"/>
  <c r="G29" i="9"/>
  <c r="F29" i="9"/>
  <c r="H28" i="9"/>
  <c r="G28" i="9"/>
  <c r="E28" i="9" s="1"/>
  <c r="B28" i="9" s="1"/>
  <c r="F28" i="9"/>
  <c r="H27" i="9"/>
  <c r="G27" i="9"/>
  <c r="F27" i="9"/>
  <c r="H26" i="9"/>
  <c r="G26" i="9"/>
  <c r="E26" i="9" s="1"/>
  <c r="B26" i="9" s="1"/>
  <c r="F26" i="9"/>
  <c r="H25" i="9"/>
  <c r="G25" i="9"/>
  <c r="F25" i="9"/>
  <c r="E25" i="9"/>
  <c r="H24" i="9"/>
  <c r="G24" i="9"/>
  <c r="E24" i="9" s="1"/>
  <c r="F24" i="9"/>
  <c r="H23" i="9"/>
  <c r="G23" i="9"/>
  <c r="F23" i="9"/>
  <c r="H22" i="9"/>
  <c r="G22" i="9"/>
  <c r="F22" i="9"/>
  <c r="H21" i="9"/>
  <c r="G21" i="9"/>
  <c r="F21" i="9"/>
  <c r="E21" i="9"/>
  <c r="B21" i="9" s="1"/>
  <c r="F20" i="9"/>
  <c r="F4" i="9"/>
  <c r="O3" i="9"/>
  <c r="G274" i="9" s="1"/>
  <c r="I3" i="9"/>
  <c r="G211" i="9" s="1"/>
  <c r="E211" i="9" s="1"/>
  <c r="B211" i="9" s="1"/>
  <c r="H3" i="9"/>
  <c r="G3" i="9"/>
  <c r="D101" i="8"/>
  <c r="I36" i="3" s="1"/>
  <c r="D95" i="8"/>
  <c r="D90" i="8"/>
  <c r="D85" i="8"/>
  <c r="D80" i="8"/>
  <c r="D75" i="8"/>
  <c r="D49" i="8" s="1"/>
  <c r="D70" i="8"/>
  <c r="D65" i="8"/>
  <c r="D60" i="8"/>
  <c r="D55" i="8"/>
  <c r="D50" i="8"/>
  <c r="D44" i="8"/>
  <c r="D36" i="8"/>
  <c r="D26" i="8"/>
  <c r="D24" i="8" s="1"/>
  <c r="D18" i="8"/>
  <c r="D8" i="8"/>
  <c r="D6" i="8" s="1"/>
  <c r="C1481" i="1" s="1"/>
  <c r="H1481" i="1" s="1"/>
  <c r="E44" i="7"/>
  <c r="D44" i="7"/>
  <c r="E39" i="7"/>
  <c r="E38" i="7" s="1"/>
  <c r="D39" i="7"/>
  <c r="D38" i="7" s="1"/>
  <c r="E30" i="7"/>
  <c r="D30" i="7"/>
  <c r="D22" i="7" s="1"/>
  <c r="E23" i="7"/>
  <c r="E22" i="7" s="1"/>
  <c r="E5" i="7" s="1"/>
  <c r="D23" i="7"/>
  <c r="E7" i="7"/>
  <c r="D7" i="7"/>
  <c r="D6" i="7" s="1"/>
  <c r="C1437" i="1" s="1"/>
  <c r="E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246" i="5"/>
  <c r="C1223" i="1" s="1"/>
  <c r="F244" i="5"/>
  <c r="F243" i="5"/>
  <c r="E242" i="5"/>
  <c r="D242" i="5"/>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91" i="5" s="1"/>
  <c r="D190" i="5"/>
  <c r="G291" i="9" s="1"/>
  <c r="F189" i="5"/>
  <c r="F188" i="5"/>
  <c r="F187" i="5"/>
  <c r="F186" i="5"/>
  <c r="F185" i="5"/>
  <c r="F184" i="5"/>
  <c r="F183" i="5"/>
  <c r="F182" i="5"/>
  <c r="F181" i="5"/>
  <c r="E180" i="5"/>
  <c r="E177" i="5" s="1"/>
  <c r="D180" i="5"/>
  <c r="D177" i="5" s="1"/>
  <c r="G289"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s="1"/>
  <c r="F87" i="5" s="1"/>
  <c r="F86" i="5"/>
  <c r="F85" i="5"/>
  <c r="F84" i="5"/>
  <c r="F83" i="5"/>
  <c r="F82" i="5"/>
  <c r="F81" i="5"/>
  <c r="F80" i="5"/>
  <c r="E79" i="5"/>
  <c r="E78" i="5" s="1"/>
  <c r="D79" i="5"/>
  <c r="D78" i="5" s="1"/>
  <c r="F78" i="5" s="1"/>
  <c r="F77" i="5"/>
  <c r="F76" i="5"/>
  <c r="F75" i="5"/>
  <c r="F74" i="5"/>
  <c r="F73" i="5"/>
  <c r="F72" i="5"/>
  <c r="F71" i="5"/>
  <c r="E70" i="5"/>
  <c r="E69" i="5" s="1"/>
  <c r="D1047" i="1" s="1"/>
  <c r="D70" i="5"/>
  <c r="D69" i="5" s="1"/>
  <c r="C1047" i="1" s="1"/>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F599" i="4"/>
  <c r="E599" i="4"/>
  <c r="D599" i="4"/>
  <c r="D593" i="4" s="1"/>
  <c r="F593" i="4" s="1"/>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E580" i="4" s="1"/>
  <c r="D581" i="4"/>
  <c r="D580" i="4" s="1"/>
  <c r="F580"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E529" i="4"/>
  <c r="E528" i="4" s="1"/>
  <c r="D529"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F460" i="4"/>
  <c r="E460" i="4"/>
  <c r="D460" i="4"/>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F418" i="4" s="1"/>
  <c r="E417" i="4"/>
  <c r="D417" i="4"/>
  <c r="E416" i="4"/>
  <c r="D416" i="4"/>
  <c r="F416" i="4" s="1"/>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E363" i="4" s="1"/>
  <c r="D358" i="1" s="1"/>
  <c r="D378" i="4"/>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E311" i="4" s="1"/>
  <c r="D306" i="1" s="1"/>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D263" i="4"/>
  <c r="F263" i="4" s="1"/>
  <c r="F262" i="4"/>
  <c r="F261" i="4"/>
  <c r="F260" i="4"/>
  <c r="F259"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D224" i="4" s="1"/>
  <c r="F224" i="4" s="1"/>
  <c r="E224"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4" i="4" s="1"/>
  <c r="F132" i="4"/>
  <c r="F131" i="4"/>
  <c r="F130" i="4"/>
  <c r="F129" i="4"/>
  <c r="E128" i="4"/>
  <c r="E124" i="4" s="1"/>
  <c r="D120" i="1" s="1"/>
  <c r="D128" i="4"/>
  <c r="F128" i="4" s="1"/>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F54" i="4"/>
  <c r="E54" i="4"/>
  <c r="D54" i="4"/>
  <c r="F53" i="4"/>
  <c r="F52" i="4"/>
  <c r="E51" i="4"/>
  <c r="D51" i="4"/>
  <c r="F51" i="4" s="1"/>
  <c r="F49" i="4"/>
  <c r="F48" i="4"/>
  <c r="F47" i="4"/>
  <c r="F46" i="4"/>
  <c r="E45" i="4"/>
  <c r="E44" i="4" s="1"/>
  <c r="D40" i="1" s="1"/>
  <c r="D45" i="4"/>
  <c r="D44" i="4" s="1"/>
  <c r="F43" i="4"/>
  <c r="F42" i="4"/>
  <c r="F41" i="4"/>
  <c r="F40" i="4"/>
  <c r="E40" i="4"/>
  <c r="E7" i="4" s="1"/>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7" i="1" s="1"/>
  <c r="C1576" i="1"/>
  <c r="H1576" i="1" s="1"/>
  <c r="G1575" i="1"/>
  <c r="C1575" i="1"/>
  <c r="H1575" i="1" s="1"/>
  <c r="G1574" i="1"/>
  <c r="C1574" i="1"/>
  <c r="H1574" i="1" s="1"/>
  <c r="H1573" i="1"/>
  <c r="C1573" i="1"/>
  <c r="G1573" i="1" s="1"/>
  <c r="H1572" i="1"/>
  <c r="G1572" i="1"/>
  <c r="C1572" i="1"/>
  <c r="H1571" i="1"/>
  <c r="G1571" i="1"/>
  <c r="C1571" i="1"/>
  <c r="C1570" i="1"/>
  <c r="H1570" i="1" s="1"/>
  <c r="C1569" i="1"/>
  <c r="H1569" i="1" s="1"/>
  <c r="H1568" i="1"/>
  <c r="G1568" i="1"/>
  <c r="C1568" i="1"/>
  <c r="G1567" i="1"/>
  <c r="C1567" i="1"/>
  <c r="H1567" i="1" s="1"/>
  <c r="G1566" i="1"/>
  <c r="C1566" i="1"/>
  <c r="H1566" i="1" s="1"/>
  <c r="H1565" i="1"/>
  <c r="C1565" i="1"/>
  <c r="G1565" i="1" s="1"/>
  <c r="H1564" i="1"/>
  <c r="G1564" i="1"/>
  <c r="C1564" i="1"/>
  <c r="H1563" i="1"/>
  <c r="G1563" i="1"/>
  <c r="C1563" i="1"/>
  <c r="C1562" i="1"/>
  <c r="H1562" i="1" s="1"/>
  <c r="C1561" i="1"/>
  <c r="H1561" i="1" s="1"/>
  <c r="H1560" i="1"/>
  <c r="G1560" i="1"/>
  <c r="C1560" i="1"/>
  <c r="G1559" i="1"/>
  <c r="C1559" i="1"/>
  <c r="H1559" i="1" s="1"/>
  <c r="G1558" i="1"/>
  <c r="C1558" i="1"/>
  <c r="H1558" i="1" s="1"/>
  <c r="H1557" i="1"/>
  <c r="C1557" i="1"/>
  <c r="G1557" i="1" s="1"/>
  <c r="H1556" i="1"/>
  <c r="G1556" i="1"/>
  <c r="C1556" i="1"/>
  <c r="H1555" i="1"/>
  <c r="G1555" i="1"/>
  <c r="C1555" i="1"/>
  <c r="C1554" i="1"/>
  <c r="H1554" i="1" s="1"/>
  <c r="C1553" i="1"/>
  <c r="H1553" i="1" s="1"/>
  <c r="H1552" i="1"/>
  <c r="G1552" i="1"/>
  <c r="C1552" i="1"/>
  <c r="G1551" i="1"/>
  <c r="C1551" i="1"/>
  <c r="H1551" i="1" s="1"/>
  <c r="G1550" i="1"/>
  <c r="C1550" i="1"/>
  <c r="H1550" i="1" s="1"/>
  <c r="H1549" i="1"/>
  <c r="C1549" i="1"/>
  <c r="G1549" i="1" s="1"/>
  <c r="H1548" i="1"/>
  <c r="G1548" i="1"/>
  <c r="C1548" i="1"/>
  <c r="H1547" i="1"/>
  <c r="G1547" i="1"/>
  <c r="C1547" i="1"/>
  <c r="C1546" i="1"/>
  <c r="H1546" i="1" s="1"/>
  <c r="C1545" i="1"/>
  <c r="H1545" i="1" s="1"/>
  <c r="H1544" i="1"/>
  <c r="G1544" i="1"/>
  <c r="C1544" i="1"/>
  <c r="G1543" i="1"/>
  <c r="C1543" i="1"/>
  <c r="H1543" i="1" s="1"/>
  <c r="G1542" i="1"/>
  <c r="C1542" i="1"/>
  <c r="H1542" i="1" s="1"/>
  <c r="H1541" i="1"/>
  <c r="C1541" i="1"/>
  <c r="G1541" i="1" s="1"/>
  <c r="H1540" i="1"/>
  <c r="G1540" i="1"/>
  <c r="C1540" i="1"/>
  <c r="H1539" i="1"/>
  <c r="G1539" i="1"/>
  <c r="C1539" i="1"/>
  <c r="C1538" i="1"/>
  <c r="H1538" i="1" s="1"/>
  <c r="C1537" i="1"/>
  <c r="H1537" i="1" s="1"/>
  <c r="H1536" i="1"/>
  <c r="G1536" i="1"/>
  <c r="C1536" i="1"/>
  <c r="G1535" i="1"/>
  <c r="C1535" i="1"/>
  <c r="H1535" i="1" s="1"/>
  <c r="G1534" i="1"/>
  <c r="C1534" i="1"/>
  <c r="H1534" i="1" s="1"/>
  <c r="H1533" i="1"/>
  <c r="C1533" i="1"/>
  <c r="G1533" i="1" s="1"/>
  <c r="H1532" i="1"/>
  <c r="G1532" i="1"/>
  <c r="C1532" i="1"/>
  <c r="H1531" i="1"/>
  <c r="G1531" i="1"/>
  <c r="C1531" i="1"/>
  <c r="C1530" i="1"/>
  <c r="H1530" i="1" s="1"/>
  <c r="C1529" i="1"/>
  <c r="H1529" i="1" s="1"/>
  <c r="H1528" i="1"/>
  <c r="G1528" i="1"/>
  <c r="C1528" i="1"/>
  <c r="G1527" i="1"/>
  <c r="C1527" i="1"/>
  <c r="H1527" i="1" s="1"/>
  <c r="G1526" i="1"/>
  <c r="C1526" i="1"/>
  <c r="H1526" i="1" s="1"/>
  <c r="H1525" i="1"/>
  <c r="C1525" i="1"/>
  <c r="G1525" i="1" s="1"/>
  <c r="H1524" i="1"/>
  <c r="G1524" i="1"/>
  <c r="C1524" i="1"/>
  <c r="H1523" i="1"/>
  <c r="G1523" i="1"/>
  <c r="C1523" i="1"/>
  <c r="C1522" i="1"/>
  <c r="H1522" i="1" s="1"/>
  <c r="C1521" i="1"/>
  <c r="H1521" i="1" s="1"/>
  <c r="H1520" i="1"/>
  <c r="G1520" i="1"/>
  <c r="C1520" i="1"/>
  <c r="G1519" i="1"/>
  <c r="C1519" i="1"/>
  <c r="H1519" i="1" s="1"/>
  <c r="H1516" i="1"/>
  <c r="G1516" i="1"/>
  <c r="C1516" i="1"/>
  <c r="H1515" i="1"/>
  <c r="G1515" i="1"/>
  <c r="C1515" i="1"/>
  <c r="C1514" i="1"/>
  <c r="H1514" i="1" s="1"/>
  <c r="C1513" i="1"/>
  <c r="H1513" i="1" s="1"/>
  <c r="H1512" i="1"/>
  <c r="G1512" i="1"/>
  <c r="C1512" i="1"/>
  <c r="G1511" i="1"/>
  <c r="C1511" i="1"/>
  <c r="H1511" i="1" s="1"/>
  <c r="G1510" i="1"/>
  <c r="C1510" i="1"/>
  <c r="H1510" i="1" s="1"/>
  <c r="C1509" i="1"/>
  <c r="G1509" i="1" s="1"/>
  <c r="H1508" i="1"/>
  <c r="G1508" i="1"/>
  <c r="C1508" i="1"/>
  <c r="H1507" i="1"/>
  <c r="G1507" i="1"/>
  <c r="C1507" i="1"/>
  <c r="C1506" i="1"/>
  <c r="H1506" i="1" s="1"/>
  <c r="C1505" i="1"/>
  <c r="H1505" i="1" s="1"/>
  <c r="H1504" i="1"/>
  <c r="G1504" i="1"/>
  <c r="C1504" i="1"/>
  <c r="G1503" i="1"/>
  <c r="C1503" i="1"/>
  <c r="H1503" i="1" s="1"/>
  <c r="G1502" i="1"/>
  <c r="C1502" i="1"/>
  <c r="H1502" i="1" s="1"/>
  <c r="H1500" i="1"/>
  <c r="G1500" i="1"/>
  <c r="C1500" i="1"/>
  <c r="C1499" i="1"/>
  <c r="H1499" i="1" s="1"/>
  <c r="C1498" i="1"/>
  <c r="H1498" i="1" s="1"/>
  <c r="C1497" i="1"/>
  <c r="H1497" i="1" s="1"/>
  <c r="H1496" i="1"/>
  <c r="G1496" i="1"/>
  <c r="C1496" i="1"/>
  <c r="G1495" i="1"/>
  <c r="C1495" i="1"/>
  <c r="H1495" i="1" s="1"/>
  <c r="G1494" i="1"/>
  <c r="C1494" i="1"/>
  <c r="H1494" i="1" s="1"/>
  <c r="H1493" i="1"/>
  <c r="C1493" i="1"/>
  <c r="G1493" i="1" s="1"/>
  <c r="G1492" i="1"/>
  <c r="C1492" i="1"/>
  <c r="H1492" i="1" s="1"/>
  <c r="C1491" i="1"/>
  <c r="H1491" i="1" s="1"/>
  <c r="C1490" i="1"/>
  <c r="H1490" i="1" s="1"/>
  <c r="C1489" i="1"/>
  <c r="H1489" i="1" s="1"/>
  <c r="H1488" i="1"/>
  <c r="G1488" i="1"/>
  <c r="C1488" i="1"/>
  <c r="G1487" i="1"/>
  <c r="C1487" i="1"/>
  <c r="H1487" i="1" s="1"/>
  <c r="C1486" i="1"/>
  <c r="H1486" i="1" s="1"/>
  <c r="C1485" i="1"/>
  <c r="G1485" i="1" s="1"/>
  <c r="H1484" i="1"/>
  <c r="G1484" i="1"/>
  <c r="C1484" i="1"/>
  <c r="C1482" i="1"/>
  <c r="H1482" i="1" s="1"/>
  <c r="C1480" i="1"/>
  <c r="H1480" i="1" s="1"/>
  <c r="D1479" i="1"/>
  <c r="C1479" i="1"/>
  <c r="J1479" i="1" s="1"/>
  <c r="G1478" i="1"/>
  <c r="D1478" i="1"/>
  <c r="H1478" i="1" s="1"/>
  <c r="C1478" i="1"/>
  <c r="D1477" i="1"/>
  <c r="C1477" i="1"/>
  <c r="G1477" i="1" s="1"/>
  <c r="J1476" i="1"/>
  <c r="H1476" i="1"/>
  <c r="G1476" i="1"/>
  <c r="I1476" i="1" s="1"/>
  <c r="D1476" i="1"/>
  <c r="C1476" i="1"/>
  <c r="G1475" i="1"/>
  <c r="D1475" i="1"/>
  <c r="H1475" i="1" s="1"/>
  <c r="C1475" i="1"/>
  <c r="D1474" i="1"/>
  <c r="C1474" i="1"/>
  <c r="G1474" i="1" s="1"/>
  <c r="J1473" i="1"/>
  <c r="H1473" i="1"/>
  <c r="G1473" i="1"/>
  <c r="I1473" i="1" s="1"/>
  <c r="D1473" i="1"/>
  <c r="C1473" i="1"/>
  <c r="D1472" i="1"/>
  <c r="H1472" i="1" s="1"/>
  <c r="C1472" i="1"/>
  <c r="J1472" i="1" s="1"/>
  <c r="G1471" i="1"/>
  <c r="I1471" i="1" s="1"/>
  <c r="D1471" i="1"/>
  <c r="H1471" i="1" s="1"/>
  <c r="C1471" i="1"/>
  <c r="H1470" i="1"/>
  <c r="G1470" i="1"/>
  <c r="D1470" i="1"/>
  <c r="C1470" i="1"/>
  <c r="G1469" i="1"/>
  <c r="D1469" i="1"/>
  <c r="H1469" i="1" s="1"/>
  <c r="C1469" i="1"/>
  <c r="D1468" i="1"/>
  <c r="C1468" i="1"/>
  <c r="G1468" i="1" s="1"/>
  <c r="J1467" i="1"/>
  <c r="H1467" i="1"/>
  <c r="G1467" i="1"/>
  <c r="I1467" i="1" s="1"/>
  <c r="D1467" i="1"/>
  <c r="C1467" i="1"/>
  <c r="D1466" i="1"/>
  <c r="C1466" i="1"/>
  <c r="J1466" i="1" s="1"/>
  <c r="G1465" i="1"/>
  <c r="D1465" i="1"/>
  <c r="H1465" i="1" s="1"/>
  <c r="C1465" i="1"/>
  <c r="D1464" i="1"/>
  <c r="C1464" i="1"/>
  <c r="G1464" i="1" s="1"/>
  <c r="J1463" i="1"/>
  <c r="H1463" i="1"/>
  <c r="G1463" i="1"/>
  <c r="I1463" i="1" s="1"/>
  <c r="D1463" i="1"/>
  <c r="C1463" i="1"/>
  <c r="D1462" i="1"/>
  <c r="H1462" i="1" s="1"/>
  <c r="C1462" i="1"/>
  <c r="J1462" i="1" s="1"/>
  <c r="D1461" i="1"/>
  <c r="C1461" i="1"/>
  <c r="G1461" i="1" s="1"/>
  <c r="J1460" i="1"/>
  <c r="H1460" i="1"/>
  <c r="G1460" i="1"/>
  <c r="I1460" i="1" s="1"/>
  <c r="D1460" i="1"/>
  <c r="C1460" i="1"/>
  <c r="D1459" i="1"/>
  <c r="H1459" i="1" s="1"/>
  <c r="C1459" i="1"/>
  <c r="J1459" i="1" s="1"/>
  <c r="G1458" i="1"/>
  <c r="I1458" i="1" s="1"/>
  <c r="D1458" i="1"/>
  <c r="H1458" i="1" s="1"/>
  <c r="C1458" i="1"/>
  <c r="D1457" i="1"/>
  <c r="C1457" i="1"/>
  <c r="G1457" i="1" s="1"/>
  <c r="J1456" i="1"/>
  <c r="H1456" i="1"/>
  <c r="G1456" i="1"/>
  <c r="I1456" i="1" s="1"/>
  <c r="D1456" i="1"/>
  <c r="C1456" i="1"/>
  <c r="D1455" i="1"/>
  <c r="H1455" i="1" s="1"/>
  <c r="C1455" i="1"/>
  <c r="J1455" i="1" s="1"/>
  <c r="D1454" i="1"/>
  <c r="C1454" i="1"/>
  <c r="G1454" i="1" s="1"/>
  <c r="D1453" i="1"/>
  <c r="H1453" i="1" s="1"/>
  <c r="C1453" i="1"/>
  <c r="G1453" i="1" s="1"/>
  <c r="G1452" i="1"/>
  <c r="I1452" i="1" s="1"/>
  <c r="D1452" i="1"/>
  <c r="H1452" i="1" s="1"/>
  <c r="C1452" i="1"/>
  <c r="D1451" i="1"/>
  <c r="C1451" i="1"/>
  <c r="G1451" i="1" s="1"/>
  <c r="J1450" i="1"/>
  <c r="H1450" i="1"/>
  <c r="G1450" i="1"/>
  <c r="I1450" i="1" s="1"/>
  <c r="D1450" i="1"/>
  <c r="C1450" i="1"/>
  <c r="D1449" i="1"/>
  <c r="H1449" i="1" s="1"/>
  <c r="C1449" i="1"/>
  <c r="J1449" i="1" s="1"/>
  <c r="G1448" i="1"/>
  <c r="I1448" i="1" s="1"/>
  <c r="D1448" i="1"/>
  <c r="H1448" i="1" s="1"/>
  <c r="C1448" i="1"/>
  <c r="D1447" i="1"/>
  <c r="C1447" i="1"/>
  <c r="G1447" i="1" s="1"/>
  <c r="J1446" i="1"/>
  <c r="H1446" i="1"/>
  <c r="G1446" i="1"/>
  <c r="I1446" i="1" s="1"/>
  <c r="D1446" i="1"/>
  <c r="C1446" i="1"/>
  <c r="H1445" i="1"/>
  <c r="D1445" i="1"/>
  <c r="C1445" i="1"/>
  <c r="J1445" i="1" s="1"/>
  <c r="D1444" i="1"/>
  <c r="C1444" i="1"/>
  <c r="H1444" i="1" s="1"/>
  <c r="I1443" i="1"/>
  <c r="H1443" i="1"/>
  <c r="G1443" i="1"/>
  <c r="D1443" i="1"/>
  <c r="C1443" i="1"/>
  <c r="J1443" i="1" s="1"/>
  <c r="J1442" i="1"/>
  <c r="G1442" i="1"/>
  <c r="D1442" i="1"/>
  <c r="C1442" i="1"/>
  <c r="H1442" i="1" s="1"/>
  <c r="H1441" i="1"/>
  <c r="D1441" i="1"/>
  <c r="C1441" i="1"/>
  <c r="J1441" i="1" s="1"/>
  <c r="D1440" i="1"/>
  <c r="C1440" i="1"/>
  <c r="H1440" i="1" s="1"/>
  <c r="I1439" i="1"/>
  <c r="H1439" i="1"/>
  <c r="G1439" i="1"/>
  <c r="D1439" i="1"/>
  <c r="C1439" i="1"/>
  <c r="J1439" i="1" s="1"/>
  <c r="D1438" i="1"/>
  <c r="D1437" i="1"/>
  <c r="D1436" i="1"/>
  <c r="H1434" i="1"/>
  <c r="D1434" i="1"/>
  <c r="C1434" i="1"/>
  <c r="G1434" i="1" s="1"/>
  <c r="H1433" i="1"/>
  <c r="G1433" i="1"/>
  <c r="D1433" i="1"/>
  <c r="C1433" i="1"/>
  <c r="H1432"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H1426" i="1"/>
  <c r="D1426" i="1"/>
  <c r="C1426" i="1"/>
  <c r="G1426" i="1" s="1"/>
  <c r="H1425" i="1"/>
  <c r="G1425" i="1"/>
  <c r="D1425" i="1"/>
  <c r="C1425" i="1"/>
  <c r="H1424" i="1"/>
  <c r="D1424" i="1"/>
  <c r="C1424" i="1"/>
  <c r="G1424" i="1" s="1"/>
  <c r="H1423" i="1"/>
  <c r="G1423" i="1"/>
  <c r="D1423" i="1"/>
  <c r="C1423" i="1"/>
  <c r="H1422" i="1"/>
  <c r="D1422" i="1"/>
  <c r="C1422" i="1"/>
  <c r="G1422" i="1" s="1"/>
  <c r="H1421" i="1"/>
  <c r="G1421" i="1"/>
  <c r="D1421" i="1"/>
  <c r="C1421" i="1"/>
  <c r="H1420" i="1"/>
  <c r="D1420" i="1"/>
  <c r="C1420" i="1"/>
  <c r="G1420" i="1" s="1"/>
  <c r="H1419" i="1"/>
  <c r="G1419" i="1"/>
  <c r="D1419" i="1"/>
  <c r="C1419" i="1"/>
  <c r="H1418" i="1"/>
  <c r="D1418" i="1"/>
  <c r="C1418" i="1"/>
  <c r="G1418" i="1" s="1"/>
  <c r="H1417" i="1"/>
  <c r="G1417" i="1"/>
  <c r="D1417" i="1"/>
  <c r="C1417" i="1"/>
  <c r="H1416" i="1"/>
  <c r="D1416" i="1"/>
  <c r="C1416" i="1"/>
  <c r="G1416" i="1" s="1"/>
  <c r="H1415" i="1"/>
  <c r="G1415" i="1"/>
  <c r="D1415" i="1"/>
  <c r="C1415" i="1"/>
  <c r="D1414" i="1"/>
  <c r="C1414" i="1"/>
  <c r="G1414" i="1" s="1"/>
  <c r="H1413" i="1"/>
  <c r="G1413" i="1"/>
  <c r="D1413" i="1"/>
  <c r="C1413" i="1"/>
  <c r="H1412" i="1"/>
  <c r="D1412" i="1"/>
  <c r="C1412" i="1"/>
  <c r="H1411" i="1"/>
  <c r="G1411" i="1"/>
  <c r="D1411" i="1"/>
  <c r="C1411" i="1"/>
  <c r="H1410" i="1"/>
  <c r="D1410" i="1"/>
  <c r="C1410" i="1"/>
  <c r="G1410" i="1" s="1"/>
  <c r="H1409" i="1"/>
  <c r="G1409" i="1"/>
  <c r="D1409" i="1"/>
  <c r="C1409" i="1"/>
  <c r="D1408" i="1"/>
  <c r="C1408" i="1"/>
  <c r="H1407" i="1"/>
  <c r="G1407" i="1"/>
  <c r="D1407" i="1"/>
  <c r="C1407" i="1"/>
  <c r="H1406" i="1"/>
  <c r="D1406" i="1"/>
  <c r="C1406" i="1"/>
  <c r="G1406" i="1" s="1"/>
  <c r="H1405" i="1"/>
  <c r="G1405" i="1"/>
  <c r="D1405" i="1"/>
  <c r="C1405" i="1"/>
  <c r="H1404" i="1"/>
  <c r="D1404" i="1"/>
  <c r="C1404" i="1"/>
  <c r="G1404" i="1" s="1"/>
  <c r="H1403" i="1"/>
  <c r="G1403" i="1"/>
  <c r="D1403" i="1"/>
  <c r="C1403" i="1"/>
  <c r="H1402" i="1"/>
  <c r="D1402" i="1"/>
  <c r="C1402" i="1"/>
  <c r="G1402" i="1" s="1"/>
  <c r="H1401" i="1"/>
  <c r="G1401" i="1"/>
  <c r="D1401" i="1"/>
  <c r="C1401" i="1"/>
  <c r="H1400" i="1"/>
  <c r="D1400" i="1"/>
  <c r="C1400" i="1"/>
  <c r="G1400" i="1" s="1"/>
  <c r="H1399" i="1"/>
  <c r="G1399" i="1"/>
  <c r="D1399" i="1"/>
  <c r="C1399" i="1"/>
  <c r="H1398" i="1"/>
  <c r="D1398" i="1"/>
  <c r="C1398" i="1"/>
  <c r="G1398" i="1" s="1"/>
  <c r="H1397" i="1"/>
  <c r="G1397" i="1"/>
  <c r="D1397" i="1"/>
  <c r="C1397" i="1"/>
  <c r="H1396" i="1"/>
  <c r="D1396" i="1"/>
  <c r="C1396" i="1"/>
  <c r="G1396" i="1" s="1"/>
  <c r="H1395" i="1"/>
  <c r="G1395" i="1"/>
  <c r="D1395" i="1"/>
  <c r="C1395" i="1"/>
  <c r="H1394" i="1"/>
  <c r="D1394" i="1"/>
  <c r="C1394" i="1"/>
  <c r="G1394" i="1" s="1"/>
  <c r="H1393" i="1"/>
  <c r="G1393" i="1"/>
  <c r="D1393" i="1"/>
  <c r="C1393" i="1"/>
  <c r="H1392" i="1"/>
  <c r="D1392" i="1"/>
  <c r="C1392" i="1"/>
  <c r="G1392" i="1" s="1"/>
  <c r="H1391" i="1"/>
  <c r="G1391" i="1"/>
  <c r="D1391" i="1"/>
  <c r="C1391" i="1"/>
  <c r="H1390" i="1"/>
  <c r="D1390" i="1"/>
  <c r="C1390" i="1"/>
  <c r="G1390" i="1" s="1"/>
  <c r="H1389" i="1"/>
  <c r="G1389" i="1"/>
  <c r="D1389" i="1"/>
  <c r="C1389" i="1"/>
  <c r="H1388" i="1"/>
  <c r="D1388" i="1"/>
  <c r="C1388" i="1"/>
  <c r="G1388" i="1" s="1"/>
  <c r="H1387" i="1"/>
  <c r="G1387" i="1"/>
  <c r="D1387" i="1"/>
  <c r="C1387" i="1"/>
  <c r="H1386" i="1"/>
  <c r="D1386" i="1"/>
  <c r="C1386" i="1"/>
  <c r="G1386" i="1" s="1"/>
  <c r="H1385" i="1"/>
  <c r="G1385" i="1"/>
  <c r="D1385" i="1"/>
  <c r="C1385" i="1"/>
  <c r="H1384" i="1"/>
  <c r="D1384" i="1"/>
  <c r="C1384" i="1"/>
  <c r="G1384" i="1" s="1"/>
  <c r="H1383" i="1"/>
  <c r="G1383" i="1"/>
  <c r="D1383" i="1"/>
  <c r="C1383" i="1"/>
  <c r="H1382" i="1"/>
  <c r="D1382" i="1"/>
  <c r="C1382" i="1"/>
  <c r="G1382" i="1" s="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H1371" i="1"/>
  <c r="G1371" i="1"/>
  <c r="D1371" i="1"/>
  <c r="C1371" i="1"/>
  <c r="H1370" i="1"/>
  <c r="D1370" i="1"/>
  <c r="C1370" i="1"/>
  <c r="G1370" i="1" s="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D1277" i="1"/>
  <c r="C1277" i="1"/>
  <c r="H1277" i="1" s="1"/>
  <c r="H1276" i="1"/>
  <c r="G1276" i="1"/>
  <c r="D1276" i="1"/>
  <c r="C1276" i="1"/>
  <c r="H1275" i="1"/>
  <c r="G1275" i="1"/>
  <c r="D1275" i="1"/>
  <c r="C1275" i="1"/>
  <c r="D1274" i="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6" i="1" s="1"/>
  <c r="D1265" i="1"/>
  <c r="C1265" i="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5" i="1" s="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H1237" i="1" s="1"/>
  <c r="D1236" i="1"/>
  <c r="C1236" i="1"/>
  <c r="H1236" i="1" s="1"/>
  <c r="D1235" i="1"/>
  <c r="H1234" i="1"/>
  <c r="G1234" i="1"/>
  <c r="D1234" i="1"/>
  <c r="C1234" i="1"/>
  <c r="D1233" i="1"/>
  <c r="C1233" i="1"/>
  <c r="H1233" i="1" s="1"/>
  <c r="H1232" i="1"/>
  <c r="G1232" i="1"/>
  <c r="D1232" i="1"/>
  <c r="C1232" i="1"/>
  <c r="H1231" i="1"/>
  <c r="G1231" i="1"/>
  <c r="D1231" i="1"/>
  <c r="C1231" i="1"/>
  <c r="H1230" i="1"/>
  <c r="G1230" i="1"/>
  <c r="D1230" i="1"/>
  <c r="C1230" i="1"/>
  <c r="D1229" i="1"/>
  <c r="C1229" i="1"/>
  <c r="H1229" i="1" s="1"/>
  <c r="D1228" i="1"/>
  <c r="G1228" i="1" s="1"/>
  <c r="C1228" i="1"/>
  <c r="H1228" i="1" s="1"/>
  <c r="D1227" i="1"/>
  <c r="C1227" i="1"/>
  <c r="H1227" i="1" s="1"/>
  <c r="H1226" i="1"/>
  <c r="G1226" i="1"/>
  <c r="D1226" i="1"/>
  <c r="C1226" i="1"/>
  <c r="G1225" i="1"/>
  <c r="D1225" i="1"/>
  <c r="C1225" i="1"/>
  <c r="H1225" i="1" s="1"/>
  <c r="D1224" i="1"/>
  <c r="C1224" i="1"/>
  <c r="D1223" i="1"/>
  <c r="D1221" i="1"/>
  <c r="C1221" i="1"/>
  <c r="H1221" i="1" s="1"/>
  <c r="H1220" i="1"/>
  <c r="G1220" i="1"/>
  <c r="D1220" i="1"/>
  <c r="C1220" i="1"/>
  <c r="D1219" i="1"/>
  <c r="C1219" i="1"/>
  <c r="H1219" i="1" s="1"/>
  <c r="D1218" i="1"/>
  <c r="C1218" i="1"/>
  <c r="H1218" i="1" s="1"/>
  <c r="D1217" i="1"/>
  <c r="C1217" i="1"/>
  <c r="H1217" i="1" s="1"/>
  <c r="D1216" i="1"/>
  <c r="C1216" i="1"/>
  <c r="H1213" i="1"/>
  <c r="G1213" i="1"/>
  <c r="D1213" i="1"/>
  <c r="C1213" i="1"/>
  <c r="D1212" i="1"/>
  <c r="C1212" i="1"/>
  <c r="H1212" i="1" s="1"/>
  <c r="D1211" i="1"/>
  <c r="C1211" i="1"/>
  <c r="G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D1165" i="1"/>
  <c r="C1165" i="1"/>
  <c r="H1164" i="1"/>
  <c r="G1164" i="1"/>
  <c r="D1164" i="1"/>
  <c r="C1164"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7" i="1" s="1"/>
  <c r="D1156" i="1"/>
  <c r="C1156" i="1"/>
  <c r="H1156" i="1" s="1"/>
  <c r="D1155" i="1"/>
  <c r="C1155" i="1"/>
  <c r="H1155" i="1" s="1"/>
  <c r="D1151" i="1"/>
  <c r="C1151" i="1"/>
  <c r="H1151" i="1" s="1"/>
  <c r="D1150" i="1"/>
  <c r="C1150" i="1"/>
  <c r="H1150" i="1" s="1"/>
  <c r="D1149" i="1"/>
  <c r="C1149" i="1"/>
  <c r="H1149" i="1" s="1"/>
  <c r="D1148" i="1"/>
  <c r="C1148" i="1"/>
  <c r="H1148" i="1" s="1"/>
  <c r="H1147" i="1"/>
  <c r="G1147" i="1"/>
  <c r="D1147" i="1"/>
  <c r="C1147" i="1"/>
  <c r="H1146" i="1"/>
  <c r="G1146" i="1"/>
  <c r="D1146" i="1"/>
  <c r="C1146" i="1"/>
  <c r="H1145" i="1"/>
  <c r="G1145" i="1"/>
  <c r="D1145" i="1"/>
  <c r="C1145" i="1"/>
  <c r="D1144" i="1"/>
  <c r="C1144" i="1"/>
  <c r="G1144" i="1" s="1"/>
  <c r="H1143" i="1"/>
  <c r="G1143" i="1"/>
  <c r="D1143" i="1"/>
  <c r="C1143"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D1061" i="1"/>
  <c r="C1061" i="1"/>
  <c r="H1061" i="1" s="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D1036" i="1"/>
  <c r="C1036" i="1"/>
  <c r="H1036" i="1" s="1"/>
  <c r="H1035" i="1"/>
  <c r="G1035" i="1"/>
  <c r="D1035" i="1"/>
  <c r="C1035" i="1"/>
  <c r="D1034" i="1"/>
  <c r="C1034" i="1"/>
  <c r="H1034" i="1" s="1"/>
  <c r="D1033" i="1"/>
  <c r="C1033" i="1"/>
  <c r="H1033" i="1" s="1"/>
  <c r="D1032" i="1"/>
  <c r="C1032" i="1"/>
  <c r="H1032" i="1" s="1"/>
  <c r="H1031" i="1"/>
  <c r="G1031" i="1"/>
  <c r="D1031" i="1"/>
  <c r="C1031" i="1"/>
  <c r="D1030" i="1"/>
  <c r="C1030" i="1"/>
  <c r="H1030" i="1" s="1"/>
  <c r="H1029" i="1"/>
  <c r="G1029" i="1"/>
  <c r="D1029" i="1"/>
  <c r="C1029" i="1"/>
  <c r="D1028" i="1"/>
  <c r="C1028" i="1"/>
  <c r="H1028" i="1" s="1"/>
  <c r="H1027" i="1"/>
  <c r="G1027" i="1"/>
  <c r="D1027" i="1"/>
  <c r="C1027" i="1"/>
  <c r="H1026" i="1"/>
  <c r="G1026" i="1"/>
  <c r="D1026" i="1"/>
  <c r="C1026" i="1"/>
  <c r="D1025" i="1"/>
  <c r="C1025" i="1"/>
  <c r="H1025" i="1" s="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D1015" i="1"/>
  <c r="C1015" i="1"/>
  <c r="H1015" i="1" s="1"/>
  <c r="D1014" i="1"/>
  <c r="C1014" i="1"/>
  <c r="H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D996" i="1"/>
  <c r="C996" i="1"/>
  <c r="H996" i="1" s="1"/>
  <c r="H995" i="1"/>
  <c r="G995" i="1"/>
  <c r="D995" i="1"/>
  <c r="C995" i="1"/>
  <c r="H994" i="1"/>
  <c r="G994" i="1"/>
  <c r="D994" i="1"/>
  <c r="C994" i="1"/>
  <c r="D993" i="1"/>
  <c r="C993" i="1"/>
  <c r="H993" i="1" s="1"/>
  <c r="H992" i="1"/>
  <c r="G992" i="1"/>
  <c r="D992" i="1"/>
  <c r="C992" i="1"/>
  <c r="D991" i="1"/>
  <c r="C991" i="1"/>
  <c r="H991" i="1" s="1"/>
  <c r="D989" i="1"/>
  <c r="C989" i="1"/>
  <c r="H989" i="1" s="1"/>
  <c r="D988" i="1"/>
  <c r="C988" i="1"/>
  <c r="H988" i="1" s="1"/>
  <c r="D987" i="1"/>
  <c r="C987" i="1"/>
  <c r="H987" i="1" s="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C817" i="1"/>
  <c r="H817" i="1" s="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C809" i="1"/>
  <c r="G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C715" i="1"/>
  <c r="H715" i="1" s="1"/>
  <c r="G714" i="1"/>
  <c r="D714" i="1"/>
  <c r="C714" i="1"/>
  <c r="H714" i="1" s="1"/>
  <c r="D713" i="1"/>
  <c r="C713" i="1"/>
  <c r="H713" i="1" s="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C647" i="1"/>
  <c r="H646" i="1"/>
  <c r="G646" i="1"/>
  <c r="D646" i="1"/>
  <c r="C646" i="1"/>
  <c r="D645" i="1"/>
  <c r="D644" i="1"/>
  <c r="C644" i="1"/>
  <c r="H644" i="1" s="1"/>
  <c r="D643" i="1"/>
  <c r="C643" i="1"/>
  <c r="D642" i="1"/>
  <c r="C642" i="1"/>
  <c r="H642" i="1" s="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H413" i="1" s="1"/>
  <c r="D412" i="1"/>
  <c r="C412" i="1"/>
  <c r="D411" i="1"/>
  <c r="C411" i="1"/>
  <c r="D406" i="1"/>
  <c r="C406" i="1"/>
  <c r="H406" i="1" s="1"/>
  <c r="G405" i="1"/>
  <c r="D405" i="1"/>
  <c r="C405" i="1"/>
  <c r="H405" i="1" s="1"/>
  <c r="H404" i="1"/>
  <c r="D404" i="1"/>
  <c r="C404" i="1"/>
  <c r="G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D369" i="1"/>
  <c r="C369" i="1"/>
  <c r="H369" i="1" s="1"/>
  <c r="H368" i="1"/>
  <c r="G368" i="1"/>
  <c r="D368" i="1"/>
  <c r="C368" i="1"/>
  <c r="H367" i="1"/>
  <c r="G367" i="1"/>
  <c r="D367" i="1"/>
  <c r="C367" i="1"/>
  <c r="H366" i="1"/>
  <c r="G366" i="1"/>
  <c r="D366" i="1"/>
  <c r="C366" i="1"/>
  <c r="D365" i="1"/>
  <c r="C365" i="1"/>
  <c r="H365" i="1" s="1"/>
  <c r="D364" i="1"/>
  <c r="C364" i="1"/>
  <c r="H364" i="1" s="1"/>
  <c r="D363" i="1"/>
  <c r="C363" i="1"/>
  <c r="H363" i="1" s="1"/>
  <c r="H362" i="1"/>
  <c r="G362" i="1"/>
  <c r="D362" i="1"/>
  <c r="C362" i="1"/>
  <c r="H361" i="1"/>
  <c r="G361" i="1"/>
  <c r="D361" i="1"/>
  <c r="C361" i="1"/>
  <c r="H360" i="1"/>
  <c r="G360" i="1"/>
  <c r="D360" i="1"/>
  <c r="C360" i="1"/>
  <c r="D359" i="1"/>
  <c r="C359" i="1"/>
  <c r="H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D291" i="1"/>
  <c r="H291" i="1" s="1"/>
  <c r="C291" i="1"/>
  <c r="H290" i="1"/>
  <c r="G290" i="1"/>
  <c r="D290" i="1"/>
  <c r="C290"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C259" i="1"/>
  <c r="H258" i="1"/>
  <c r="G258" i="1"/>
  <c r="D258" i="1"/>
  <c r="C258" i="1"/>
  <c r="D257" i="1"/>
  <c r="C257" i="1"/>
  <c r="H257" i="1" s="1"/>
  <c r="D256" i="1"/>
  <c r="C256" i="1"/>
  <c r="H256" i="1" s="1"/>
  <c r="D255" i="1"/>
  <c r="C255" i="1"/>
  <c r="H255" i="1" s="1"/>
  <c r="H254" i="1"/>
  <c r="G254" i="1"/>
  <c r="D254" i="1"/>
  <c r="C254" i="1"/>
  <c r="H253" i="1"/>
  <c r="G253" i="1"/>
  <c r="D253" i="1"/>
  <c r="C253" i="1"/>
  <c r="H252" i="1"/>
  <c r="G252" i="1"/>
  <c r="D252" i="1"/>
  <c r="C252" i="1"/>
  <c r="D251" i="1"/>
  <c r="C251" i="1"/>
  <c r="H251" i="1" s="1"/>
  <c r="D250" i="1"/>
  <c r="C250" i="1"/>
  <c r="H250" i="1" s="1"/>
  <c r="D249" i="1"/>
  <c r="C249" i="1"/>
  <c r="H249"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C210" i="1"/>
  <c r="H210" i="1" s="1"/>
  <c r="D209" i="1"/>
  <c r="G209" i="1" s="1"/>
  <c r="C209" i="1"/>
  <c r="H209" i="1" s="1"/>
  <c r="D208" i="1"/>
  <c r="C208" i="1"/>
  <c r="H208" i="1" s="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C190" i="1"/>
  <c r="H190" i="1" s="1"/>
  <c r="D189" i="1"/>
  <c r="C189" i="1"/>
  <c r="H189" i="1" s="1"/>
  <c r="D188" i="1"/>
  <c r="C188" i="1"/>
  <c r="H188" i="1" s="1"/>
  <c r="D187" i="1"/>
  <c r="C187" i="1"/>
  <c r="H187" i="1" s="1"/>
  <c r="H186" i="1"/>
  <c r="G186" i="1"/>
  <c r="D186" i="1"/>
  <c r="C186" i="1"/>
  <c r="D185" i="1"/>
  <c r="C185" i="1"/>
  <c r="H185" i="1" s="1"/>
  <c r="D184" i="1"/>
  <c r="C184" i="1"/>
  <c r="D183" i="1"/>
  <c r="C183" i="1"/>
  <c r="H183" i="1" s="1"/>
  <c r="D182" i="1"/>
  <c r="C182" i="1"/>
  <c r="H182" i="1" s="1"/>
  <c r="D181" i="1"/>
  <c r="C181" i="1"/>
  <c r="H181" i="1" s="1"/>
  <c r="D180" i="1"/>
  <c r="C180" i="1"/>
  <c r="H180" i="1" s="1"/>
  <c r="G179" i="1"/>
  <c r="D179" i="1"/>
  <c r="C179" i="1"/>
  <c r="H179" i="1" s="1"/>
  <c r="D178" i="1"/>
  <c r="C178" i="1"/>
  <c r="H178" i="1" s="1"/>
  <c r="D177" i="1"/>
  <c r="C177" i="1"/>
  <c r="G177" i="1" s="1"/>
  <c r="H176" i="1"/>
  <c r="D176" i="1"/>
  <c r="G176" i="1" s="1"/>
  <c r="C176" i="1"/>
  <c r="D175" i="1"/>
  <c r="C175" i="1"/>
  <c r="H175" i="1" s="1"/>
  <c r="D174" i="1"/>
  <c r="C174" i="1"/>
  <c r="H174" i="1" s="1"/>
  <c r="D173" i="1"/>
  <c r="C173" i="1"/>
  <c r="D172" i="1"/>
  <c r="C172" i="1"/>
  <c r="H172" i="1" s="1"/>
  <c r="H171" i="1"/>
  <c r="G171" i="1"/>
  <c r="D171" i="1"/>
  <c r="C171" i="1"/>
  <c r="D170" i="1"/>
  <c r="G170" i="1" s="1"/>
  <c r="C170" i="1"/>
  <c r="H170" i="1" s="1"/>
  <c r="D169" i="1"/>
  <c r="C169" i="1"/>
  <c r="H169" i="1" s="1"/>
  <c r="D168" i="1"/>
  <c r="C168" i="1"/>
  <c r="H168" i="1" s="1"/>
  <c r="D167" i="1"/>
  <c r="C167" i="1"/>
  <c r="H167" i="1" s="1"/>
  <c r="D166" i="1"/>
  <c r="C166" i="1"/>
  <c r="H166" i="1" s="1"/>
  <c r="D165" i="1"/>
  <c r="C165" i="1"/>
  <c r="H164" i="1"/>
  <c r="G164" i="1"/>
  <c r="D164" i="1"/>
  <c r="C164" i="1"/>
  <c r="D163" i="1"/>
  <c r="G163" i="1" s="1"/>
  <c r="C163" i="1"/>
  <c r="H163" i="1" s="1"/>
  <c r="D162" i="1"/>
  <c r="C162" i="1"/>
  <c r="H162" i="1" s="1"/>
  <c r="D161" i="1"/>
  <c r="C161" i="1"/>
  <c r="H161" i="1" s="1"/>
  <c r="D160" i="1"/>
  <c r="H158" i="1"/>
  <c r="G158" i="1"/>
  <c r="D158" i="1"/>
  <c r="C158" i="1"/>
  <c r="D157" i="1"/>
  <c r="C157" i="1"/>
  <c r="H157" i="1" s="1"/>
  <c r="H156" i="1"/>
  <c r="G156" i="1"/>
  <c r="D156" i="1"/>
  <c r="C156" i="1"/>
  <c r="D155" i="1"/>
  <c r="C155" i="1"/>
  <c r="H155" i="1" s="1"/>
  <c r="G154" i="1"/>
  <c r="D154" i="1"/>
  <c r="C154" i="1"/>
  <c r="H154" i="1" s="1"/>
  <c r="H153" i="1"/>
  <c r="G153" i="1"/>
  <c r="D153" i="1"/>
  <c r="C153" i="1"/>
  <c r="D152" i="1"/>
  <c r="C152" i="1"/>
  <c r="H152" i="1" s="1"/>
  <c r="H151" i="1"/>
  <c r="G151" i="1"/>
  <c r="D151" i="1"/>
  <c r="C151" i="1"/>
  <c r="D150" i="1"/>
  <c r="C150" i="1"/>
  <c r="H150" i="1" s="1"/>
  <c r="D149" i="1"/>
  <c r="C149" i="1"/>
  <c r="H149" i="1" s="1"/>
  <c r="D146" i="1"/>
  <c r="C146" i="1"/>
  <c r="G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C135" i="1"/>
  <c r="H135" i="1" s="1"/>
  <c r="H134" i="1"/>
  <c r="G134" i="1"/>
  <c r="D134" i="1"/>
  <c r="C134" i="1"/>
  <c r="H133" i="1"/>
  <c r="G133" i="1"/>
  <c r="D133" i="1"/>
  <c r="C133" i="1"/>
  <c r="D132" i="1"/>
  <c r="C132" i="1"/>
  <c r="H132" i="1" s="1"/>
  <c r="D131" i="1"/>
  <c r="C131" i="1"/>
  <c r="H131" i="1" s="1"/>
  <c r="D130" i="1"/>
  <c r="H128" i="1"/>
  <c r="G128" i="1"/>
  <c r="D128" i="1"/>
  <c r="C128" i="1"/>
  <c r="H127" i="1"/>
  <c r="G127" i="1"/>
  <c r="D127" i="1"/>
  <c r="C127" i="1"/>
  <c r="D126" i="1"/>
  <c r="C126" i="1"/>
  <c r="H126" i="1" s="1"/>
  <c r="H125" i="1"/>
  <c r="D125" i="1"/>
  <c r="G125" i="1" s="1"/>
  <c r="C125" i="1"/>
  <c r="D124" i="1"/>
  <c r="C124" i="1"/>
  <c r="H124" i="1" s="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H77" i="1"/>
  <c r="G77" i="1"/>
  <c r="D77" i="1"/>
  <c r="C77" i="1"/>
  <c r="H76" i="1"/>
  <c r="G76" i="1"/>
  <c r="D76" i="1"/>
  <c r="C76" i="1"/>
  <c r="H75" i="1"/>
  <c r="G75" i="1"/>
  <c r="D75" i="1"/>
  <c r="C75" i="1"/>
  <c r="H74" i="1"/>
  <c r="D74" i="1"/>
  <c r="G74" i="1" s="1"/>
  <c r="C74" i="1"/>
  <c r="H73" i="1"/>
  <c r="D73" i="1"/>
  <c r="G73" i="1" s="1"/>
  <c r="C73" i="1"/>
  <c r="H72" i="1"/>
  <c r="G72" i="1"/>
  <c r="D72" i="1"/>
  <c r="C72" i="1"/>
  <c r="D71" i="1"/>
  <c r="C71" i="1"/>
  <c r="H71" i="1" s="1"/>
  <c r="D70" i="1"/>
  <c r="C70" i="1"/>
  <c r="H70" i="1" s="1"/>
  <c r="H69" i="1"/>
  <c r="G69" i="1"/>
  <c r="D69" i="1"/>
  <c r="C69" i="1"/>
  <c r="H68" i="1"/>
  <c r="G68" i="1"/>
  <c r="D68" i="1"/>
  <c r="C68" i="1"/>
  <c r="H67" i="1"/>
  <c r="G67" i="1"/>
  <c r="D67" i="1"/>
  <c r="C67" i="1"/>
  <c r="D66" i="1"/>
  <c r="C66" i="1"/>
  <c r="H66" i="1" s="1"/>
  <c r="D65" i="1"/>
  <c r="C65" i="1"/>
  <c r="H65" i="1" s="1"/>
  <c r="D64" i="1"/>
  <c r="C64" i="1"/>
  <c r="G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1438" i="1" l="1"/>
  <c r="G1438" i="1" s="1"/>
  <c r="E284" i="9"/>
  <c r="B284" i="9" s="1"/>
  <c r="E283" i="9"/>
  <c r="B283" i="9" s="1"/>
  <c r="G1480" i="1"/>
  <c r="G1576" i="1"/>
  <c r="G1499" i="1"/>
  <c r="H1509" i="1"/>
  <c r="C1501" i="1"/>
  <c r="G1501" i="1" s="1"/>
  <c r="H1501" i="1"/>
  <c r="G1491" i="1"/>
  <c r="G1486" i="1"/>
  <c r="H1485" i="1"/>
  <c r="C1483" i="1"/>
  <c r="G1437" i="1"/>
  <c r="H1437" i="1"/>
  <c r="G1408" i="1"/>
  <c r="F114" i="6"/>
  <c r="G1412" i="1"/>
  <c r="E141" i="6"/>
  <c r="H1408" i="1"/>
  <c r="H1414" i="1"/>
  <c r="H1264" i="1"/>
  <c r="G1266" i="1"/>
  <c r="G1265" i="1"/>
  <c r="H1265" i="1"/>
  <c r="H1263" i="1"/>
  <c r="G1264" i="1"/>
  <c r="H1224" i="1"/>
  <c r="H1223" i="1"/>
  <c r="G1263" i="1"/>
  <c r="G817" i="1"/>
  <c r="G687" i="1"/>
  <c r="H649" i="1"/>
  <c r="H647" i="1"/>
  <c r="E22" i="9"/>
  <c r="B22" i="9" s="1"/>
  <c r="G257" i="1"/>
  <c r="D252" i="4"/>
  <c r="G255" i="1"/>
  <c r="G256" i="1"/>
  <c r="G210" i="1"/>
  <c r="G182" i="1"/>
  <c r="G162" i="1"/>
  <c r="C160" i="1"/>
  <c r="H160" i="1" s="1"/>
  <c r="G157" i="1"/>
  <c r="D133" i="4"/>
  <c r="F133" i="4" s="1"/>
  <c r="G132" i="1"/>
  <c r="C130" i="1"/>
  <c r="H130" i="1" s="1"/>
  <c r="G131" i="1"/>
  <c r="G81" i="1"/>
  <c r="G66" i="1"/>
  <c r="H645" i="1"/>
  <c r="H643" i="1"/>
  <c r="H289" i="1"/>
  <c r="H411" i="1"/>
  <c r="H412" i="1"/>
  <c r="E643" i="4"/>
  <c r="D637" i="1" s="1"/>
  <c r="G291" i="1"/>
  <c r="H703" i="1"/>
  <c r="H668" i="1"/>
  <c r="E274" i="9"/>
  <c r="B274" i="9" s="1"/>
  <c r="G647" i="1"/>
  <c r="E43" i="9"/>
  <c r="B43" i="9" s="1"/>
  <c r="G713" i="1"/>
  <c r="G711" i="1"/>
  <c r="G670" i="1"/>
  <c r="E29" i="9"/>
  <c r="B29" i="9" s="1"/>
  <c r="G644" i="1"/>
  <c r="G643" i="1"/>
  <c r="F652" i="4"/>
  <c r="G642" i="1"/>
  <c r="G645" i="1"/>
  <c r="G641" i="1"/>
  <c r="G413" i="1"/>
  <c r="G406" i="1"/>
  <c r="G378" i="1"/>
  <c r="G379" i="1"/>
  <c r="D363" i="4"/>
  <c r="G369" i="1"/>
  <c r="G364" i="1"/>
  <c r="G365" i="1"/>
  <c r="G359" i="1"/>
  <c r="G363" i="1"/>
  <c r="F364" i="4"/>
  <c r="G289" i="1"/>
  <c r="G412" i="1"/>
  <c r="G288" i="1"/>
  <c r="G411" i="1"/>
  <c r="E644" i="4"/>
  <c r="D638" i="1" s="1"/>
  <c r="E273" i="9"/>
  <c r="B273" i="9" s="1"/>
  <c r="E67" i="9"/>
  <c r="B67" i="9" s="1"/>
  <c r="E225" i="9"/>
  <c r="B225" i="9" s="1"/>
  <c r="G251" i="1"/>
  <c r="G249" i="1"/>
  <c r="G250" i="1"/>
  <c r="F253" i="4"/>
  <c r="H206" i="1"/>
  <c r="G208" i="1"/>
  <c r="G207" i="1"/>
  <c r="G206" i="1"/>
  <c r="E196" i="4"/>
  <c r="D192" i="1" s="1"/>
  <c r="G191" i="1"/>
  <c r="G190" i="1"/>
  <c r="H184" i="1"/>
  <c r="G189" i="1"/>
  <c r="G188" i="1"/>
  <c r="G187" i="1"/>
  <c r="G184" i="1"/>
  <c r="E45" i="9"/>
  <c r="B45" i="9" s="1"/>
  <c r="G185" i="1"/>
  <c r="G183" i="1"/>
  <c r="F220" i="9"/>
  <c r="B220" i="9" s="1"/>
  <c r="G181" i="1"/>
  <c r="F219" i="9"/>
  <c r="B219" i="9" s="1"/>
  <c r="G180" i="1"/>
  <c r="E42" i="9"/>
  <c r="B42" i="9" s="1"/>
  <c r="F218" i="9"/>
  <c r="B218" i="9" s="1"/>
  <c r="G178" i="1"/>
  <c r="E41" i="9"/>
  <c r="H177" i="1"/>
  <c r="H173" i="1"/>
  <c r="G173" i="1"/>
  <c r="G175" i="1"/>
  <c r="G174" i="1"/>
  <c r="G172" i="1"/>
  <c r="G169" i="1"/>
  <c r="G168" i="1"/>
  <c r="H165" i="1"/>
  <c r="G167" i="1"/>
  <c r="G165" i="1"/>
  <c r="G166" i="1"/>
  <c r="E40" i="9"/>
  <c r="B40" i="9" s="1"/>
  <c r="D163" i="4"/>
  <c r="G161" i="1"/>
  <c r="G155" i="1"/>
  <c r="E152" i="4"/>
  <c r="D148" i="1" s="1"/>
  <c r="E39" i="9"/>
  <c r="B39" i="9" s="1"/>
  <c r="F217" i="9"/>
  <c r="B217" i="9" s="1"/>
  <c r="G152" i="1"/>
  <c r="D152" i="4"/>
  <c r="C148" i="1" s="1"/>
  <c r="H148" i="1" s="1"/>
  <c r="G149" i="1"/>
  <c r="G150" i="1"/>
  <c r="H146" i="1"/>
  <c r="G135" i="1"/>
  <c r="G130" i="1"/>
  <c r="G126" i="1"/>
  <c r="G124" i="1"/>
  <c r="G108" i="1"/>
  <c r="G113" i="1"/>
  <c r="E37" i="9"/>
  <c r="B37" i="9" s="1"/>
  <c r="F216" i="9"/>
  <c r="B216" i="9" s="1"/>
  <c r="D82" i="4"/>
  <c r="G79" i="1"/>
  <c r="E82" i="4"/>
  <c r="D78" i="1" s="1"/>
  <c r="E50" i="4"/>
  <c r="D46" i="1" s="1"/>
  <c r="G70" i="1"/>
  <c r="G71" i="1"/>
  <c r="E33" i="9"/>
  <c r="B33" i="9" s="1"/>
  <c r="E30" i="9"/>
  <c r="B30" i="9" s="1"/>
  <c r="H64" i="1"/>
  <c r="G65" i="1"/>
  <c r="G1278" i="1"/>
  <c r="G1277" i="1"/>
  <c r="G1274" i="1"/>
  <c r="G1245" i="1"/>
  <c r="G1244" i="1"/>
  <c r="G1236" i="1"/>
  <c r="G1237" i="1"/>
  <c r="D258" i="5"/>
  <c r="G1233" i="1"/>
  <c r="F250" i="5"/>
  <c r="G1227" i="1"/>
  <c r="G1229" i="1"/>
  <c r="D245" i="5"/>
  <c r="C1222" i="1" s="1"/>
  <c r="E280" i="9"/>
  <c r="B280" i="9" s="1"/>
  <c r="E279" i="9"/>
  <c r="B279" i="9" s="1"/>
  <c r="E245" i="5"/>
  <c r="D1222" i="1" s="1"/>
  <c r="G1224" i="1"/>
  <c r="G1223" i="1"/>
  <c r="E238" i="5"/>
  <c r="D1215" i="1" s="1"/>
  <c r="F242" i="5"/>
  <c r="G1219" i="1"/>
  <c r="G1221" i="1"/>
  <c r="G1218" i="1"/>
  <c r="G1216" i="1"/>
  <c r="F239" i="5"/>
  <c r="H1216" i="1"/>
  <c r="G1217" i="1"/>
  <c r="D238" i="5"/>
  <c r="C1215" i="1" s="1"/>
  <c r="H1211" i="1"/>
  <c r="G1212" i="1"/>
  <c r="E290" i="9"/>
  <c r="B290" i="9" s="1"/>
  <c r="G1166" i="1"/>
  <c r="G1165" i="1"/>
  <c r="H1165" i="1"/>
  <c r="G1163" i="1"/>
  <c r="H1163" i="1"/>
  <c r="H289" i="9"/>
  <c r="E289" i="9" s="1"/>
  <c r="B289" i="9" s="1"/>
  <c r="D1154" i="1"/>
  <c r="F180" i="5"/>
  <c r="G1157" i="1"/>
  <c r="G1160" i="1"/>
  <c r="C1154" i="1"/>
  <c r="H1154" i="1" s="1"/>
  <c r="G1156" i="1"/>
  <c r="G1155" i="1"/>
  <c r="F170" i="5"/>
  <c r="G1151" i="1"/>
  <c r="G1150" i="1"/>
  <c r="G1148" i="1"/>
  <c r="G1149" i="1"/>
  <c r="E288" i="9"/>
  <c r="B288" i="9" s="1"/>
  <c r="G1142" i="1"/>
  <c r="H1142" i="1"/>
  <c r="H1144" i="1"/>
  <c r="G1064" i="1"/>
  <c r="G1061" i="1"/>
  <c r="G1056" i="1"/>
  <c r="G1054" i="1"/>
  <c r="G1052" i="1"/>
  <c r="H1047" i="1"/>
  <c r="G1047" i="1"/>
  <c r="G1048" i="1"/>
  <c r="G1050" i="1"/>
  <c r="F70" i="5"/>
  <c r="G1034" i="1"/>
  <c r="G1036" i="1"/>
  <c r="G1033" i="1"/>
  <c r="F52" i="5"/>
  <c r="G1030" i="1"/>
  <c r="G1032" i="1"/>
  <c r="G1028" i="1"/>
  <c r="F45" i="5"/>
  <c r="G1023" i="1"/>
  <c r="G1025" i="1"/>
  <c r="G1018" i="1"/>
  <c r="G1015" i="1"/>
  <c r="F35" i="5"/>
  <c r="G1013" i="1"/>
  <c r="G1014" i="1"/>
  <c r="G1006" i="1"/>
  <c r="G1004" i="1"/>
  <c r="G1003" i="1"/>
  <c r="G1002" i="1"/>
  <c r="G1001" i="1"/>
  <c r="G1000" i="1"/>
  <c r="G999" i="1"/>
  <c r="G997" i="1"/>
  <c r="F19" i="5"/>
  <c r="H997" i="1"/>
  <c r="G998" i="1"/>
  <c r="G996" i="1"/>
  <c r="F13" i="5"/>
  <c r="E12" i="5"/>
  <c r="D990" i="1" s="1"/>
  <c r="D12" i="5"/>
  <c r="C990" i="1" s="1"/>
  <c r="G991" i="1"/>
  <c r="G993" i="1"/>
  <c r="G989" i="1"/>
  <c r="G988" i="1"/>
  <c r="F8" i="5"/>
  <c r="G987" i="1"/>
  <c r="G986" i="1"/>
  <c r="D3" i="1"/>
  <c r="E6" i="4"/>
  <c r="E298" i="4"/>
  <c r="D294" i="1"/>
  <c r="I1465" i="1"/>
  <c r="I1478" i="1"/>
  <c r="I1442" i="1"/>
  <c r="C40" i="1"/>
  <c r="F44" i="4"/>
  <c r="H1447" i="1"/>
  <c r="I1447" i="1" s="1"/>
  <c r="J1448" i="1"/>
  <c r="H1451" i="1"/>
  <c r="I1451" i="1" s="1"/>
  <c r="J1452" i="1"/>
  <c r="H1454" i="1"/>
  <c r="H1457" i="1"/>
  <c r="I1457" i="1" s="1"/>
  <c r="J1458" i="1"/>
  <c r="H1461" i="1"/>
  <c r="H1464" i="1"/>
  <c r="I1464" i="1" s="1"/>
  <c r="J1465" i="1"/>
  <c r="H1468" i="1"/>
  <c r="I1468" i="1" s="1"/>
  <c r="J1471" i="1"/>
  <c r="H1474" i="1"/>
  <c r="I1474" i="1" s="1"/>
  <c r="H1477" i="1"/>
  <c r="I1477" i="1" s="1"/>
  <c r="J1478" i="1"/>
  <c r="F351" i="4"/>
  <c r="D643" i="4"/>
  <c r="E142" i="9"/>
  <c r="B142" i="9" s="1"/>
  <c r="J1440" i="1"/>
  <c r="J1444" i="1"/>
  <c r="D50" i="4"/>
  <c r="D299" i="4"/>
  <c r="J1447" i="1"/>
  <c r="J1451" i="1"/>
  <c r="J1457" i="1"/>
  <c r="J1464" i="1"/>
  <c r="J1468" i="1"/>
  <c r="J1474" i="1"/>
  <c r="J1477" i="1"/>
  <c r="E350" i="4"/>
  <c r="D515" i="4"/>
  <c r="F516" i="4"/>
  <c r="G1449" i="1"/>
  <c r="I1449" i="1" s="1"/>
  <c r="G1455" i="1"/>
  <c r="I1455" i="1" s="1"/>
  <c r="G1459" i="1"/>
  <c r="I1459" i="1" s="1"/>
  <c r="G1462" i="1"/>
  <c r="I1462" i="1" s="1"/>
  <c r="G1466" i="1"/>
  <c r="G1472" i="1"/>
  <c r="I1472" i="1" s="1"/>
  <c r="G1479" i="1"/>
  <c r="G1481" i="1"/>
  <c r="G1489" i="1"/>
  <c r="G1497" i="1"/>
  <c r="G1505" i="1"/>
  <c r="G1513" i="1"/>
  <c r="G1521" i="1"/>
  <c r="G1529" i="1"/>
  <c r="G1537" i="1"/>
  <c r="G1545" i="1"/>
  <c r="G1553" i="1"/>
  <c r="G1561" i="1"/>
  <c r="G1569" i="1"/>
  <c r="G1577" i="1"/>
  <c r="D124" i="4"/>
  <c r="D196" i="4"/>
  <c r="D644" i="4"/>
  <c r="F417" i="4"/>
  <c r="E421" i="4"/>
  <c r="D5" i="7"/>
  <c r="G1441" i="1"/>
  <c r="I1441" i="1" s="1"/>
  <c r="G1445" i="1"/>
  <c r="H1466" i="1"/>
  <c r="H1479" i="1"/>
  <c r="D7" i="4"/>
  <c r="F45" i="4"/>
  <c r="D396" i="4"/>
  <c r="F397" i="4"/>
  <c r="D528" i="4"/>
  <c r="F529" i="4"/>
  <c r="G299" i="9"/>
  <c r="E299" i="9" s="1"/>
  <c r="F5" i="6"/>
  <c r="D141" i="6"/>
  <c r="D43" i="8"/>
  <c r="D106" i="4"/>
  <c r="E163" i="4"/>
  <c r="D159" i="1" s="1"/>
  <c r="G1440" i="1"/>
  <c r="I1440" i="1" s="1"/>
  <c r="G1444" i="1"/>
  <c r="I1444" i="1" s="1"/>
  <c r="G1482" i="1"/>
  <c r="G1490" i="1"/>
  <c r="G1498" i="1"/>
  <c r="G1506" i="1"/>
  <c r="G1514" i="1"/>
  <c r="G1522" i="1"/>
  <c r="G1530" i="1"/>
  <c r="G1538" i="1"/>
  <c r="G1546" i="1"/>
  <c r="G1554" i="1"/>
  <c r="G1562" i="1"/>
  <c r="G1570" i="1"/>
  <c r="G1578" i="1"/>
  <c r="D344" i="4"/>
  <c r="E237" i="5"/>
  <c r="F107" i="4"/>
  <c r="F225" i="4"/>
  <c r="D567" i="4"/>
  <c r="F568" i="4"/>
  <c r="L191" i="9"/>
  <c r="F191" i="9" s="1"/>
  <c r="G195" i="9"/>
  <c r="E195" i="9" s="1"/>
  <c r="B195" i="9" s="1"/>
  <c r="G199" i="9"/>
  <c r="E199" i="9" s="1"/>
  <c r="B199" i="9" s="1"/>
  <c r="G203" i="9"/>
  <c r="E203" i="9" s="1"/>
  <c r="B203" i="9" s="1"/>
  <c r="G207" i="9"/>
  <c r="E207" i="9" s="1"/>
  <c r="B207" i="9" s="1"/>
  <c r="D421" i="4"/>
  <c r="F581" i="4"/>
  <c r="D625" i="4"/>
  <c r="F69" i="5"/>
  <c r="F79" i="5"/>
  <c r="F135" i="5"/>
  <c r="E291" i="9"/>
  <c r="B291" i="9" s="1"/>
  <c r="F206" i="5"/>
  <c r="F115" i="6"/>
  <c r="G164" i="9"/>
  <c r="G162" i="9"/>
  <c r="E162" i="9" s="1"/>
  <c r="B162" i="9" s="1"/>
  <c r="G160" i="9"/>
  <c r="E160" i="9" s="1"/>
  <c r="B160"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24" i="9"/>
  <c r="B41" i="9"/>
  <c r="B69" i="9"/>
  <c r="B73" i="9"/>
  <c r="B112" i="9"/>
  <c r="B121" i="9"/>
  <c r="B152" i="9"/>
  <c r="B227" i="9"/>
  <c r="F12" i="5"/>
  <c r="E87" i="5"/>
  <c r="D1065" i="1" s="1"/>
  <c r="F177" i="5"/>
  <c r="F6" i="6"/>
  <c r="G163" i="9"/>
  <c r="E163" i="9" s="1"/>
  <c r="B163" i="9" s="1"/>
  <c r="M212" i="9"/>
  <c r="F473" i="4"/>
  <c r="F119" i="5"/>
  <c r="E287" i="9"/>
  <c r="B287" i="9" s="1"/>
  <c r="F190" i="5"/>
  <c r="F238" i="5"/>
  <c r="F246" i="5"/>
  <c r="I10" i="9"/>
  <c r="B25" i="9"/>
  <c r="B61" i="9"/>
  <c r="B65" i="9"/>
  <c r="B128" i="9"/>
  <c r="B137" i="9"/>
  <c r="B243" i="9"/>
  <c r="G286" i="9"/>
  <c r="E286" i="9" s="1"/>
  <c r="B286" i="9" s="1"/>
  <c r="G193" i="9"/>
  <c r="E193" i="9" s="1"/>
  <c r="B193" i="9" s="1"/>
  <c r="G197" i="9"/>
  <c r="E197" i="9" s="1"/>
  <c r="B197" i="9" s="1"/>
  <c r="G201" i="9"/>
  <c r="E201" i="9" s="1"/>
  <c r="B201" i="9" s="1"/>
  <c r="G205" i="9"/>
  <c r="E205" i="9" s="1"/>
  <c r="B205" i="9" s="1"/>
  <c r="G209" i="9"/>
  <c r="E209" i="9" s="1"/>
  <c r="B209" i="9" s="1"/>
  <c r="D176" i="5"/>
  <c r="B57" i="9"/>
  <c r="B89" i="9"/>
  <c r="F88" i="5"/>
  <c r="D146" i="5"/>
  <c r="D68" i="5" s="1"/>
  <c r="E176" i="5"/>
  <c r="D42" i="8"/>
  <c r="E23" i="9"/>
  <c r="B23" i="9" s="1"/>
  <c r="E27" i="9"/>
  <c r="B27" i="9" s="1"/>
  <c r="E59" i="9"/>
  <c r="B59" i="9" s="1"/>
  <c r="B72" i="9"/>
  <c r="B120" i="9"/>
  <c r="B129" i="9"/>
  <c r="B235" i="9"/>
  <c r="E292" i="9"/>
  <c r="B292" i="9" s="1"/>
  <c r="B77" i="9"/>
  <c r="G161" i="9"/>
  <c r="E161" i="9" s="1"/>
  <c r="B161" i="9" s="1"/>
  <c r="H1438" i="1" l="1"/>
  <c r="G1483" i="1"/>
  <c r="H1483" i="1"/>
  <c r="I28" i="3"/>
  <c r="D1435" i="1"/>
  <c r="H1222" i="1"/>
  <c r="F252" i="4"/>
  <c r="C248" i="1"/>
  <c r="G160" i="1"/>
  <c r="H20" i="9"/>
  <c r="G20" i="9"/>
  <c r="E20" i="9" s="1"/>
  <c r="B20" i="9" s="1"/>
  <c r="C129" i="1"/>
  <c r="B191" i="9"/>
  <c r="F363" i="4"/>
  <c r="C358" i="1"/>
  <c r="D151" i="4"/>
  <c r="F151" i="4" s="1"/>
  <c r="F163" i="4"/>
  <c r="C159" i="1"/>
  <c r="H159" i="1" s="1"/>
  <c r="F152" i="4"/>
  <c r="G148" i="1"/>
  <c r="H129" i="1"/>
  <c r="G129" i="1"/>
  <c r="F82" i="4"/>
  <c r="C78" i="1"/>
  <c r="H78" i="1" s="1"/>
  <c r="G78" i="1"/>
  <c r="F258" i="5"/>
  <c r="C1235" i="1"/>
  <c r="G1222" i="1"/>
  <c r="F245" i="5"/>
  <c r="D237" i="5"/>
  <c r="C1214" i="1" s="1"/>
  <c r="H1215" i="1"/>
  <c r="G1215" i="1"/>
  <c r="G1154" i="1"/>
  <c r="D7" i="5"/>
  <c r="D6" i="5" s="1"/>
  <c r="E7" i="5"/>
  <c r="H990" i="1"/>
  <c r="G990" i="1"/>
  <c r="D985" i="1"/>
  <c r="I20" i="3"/>
  <c r="F68" i="5"/>
  <c r="H21" i="3"/>
  <c r="C1046" i="1"/>
  <c r="F212" i="9"/>
  <c r="F344" i="4"/>
  <c r="C339" i="1"/>
  <c r="E151" i="4"/>
  <c r="E408" i="4"/>
  <c r="D403" i="1" s="1"/>
  <c r="D345" i="1"/>
  <c r="H40" i="1"/>
  <c r="G40" i="1"/>
  <c r="F124" i="4"/>
  <c r="C120" i="1"/>
  <c r="I1466" i="1"/>
  <c r="E68" i="5"/>
  <c r="E407" i="4"/>
  <c r="D402" i="1" s="1"/>
  <c r="D293" i="1"/>
  <c r="F106" i="4"/>
  <c r="C102" i="1"/>
  <c r="F528" i="4"/>
  <c r="C522" i="1"/>
  <c r="F176" i="5"/>
  <c r="C1153" i="1"/>
  <c r="H22" i="3"/>
  <c r="G297" i="9"/>
  <c r="E297" i="9" s="1"/>
  <c r="H29" i="3"/>
  <c r="C1436" i="1"/>
  <c r="F643" i="4"/>
  <c r="C637" i="1"/>
  <c r="E412" i="4"/>
  <c r="I16" i="3"/>
  <c r="D2" i="1"/>
  <c r="E175" i="5"/>
  <c r="D1152" i="1" s="1"/>
  <c r="D1153" i="1"/>
  <c r="I22" i="3"/>
  <c r="F146" i="5"/>
  <c r="C1124" i="1"/>
  <c r="F567" i="4"/>
  <c r="C561" i="1"/>
  <c r="I35" i="3"/>
  <c r="C1518" i="1"/>
  <c r="C391" i="1"/>
  <c r="F396" i="4"/>
  <c r="D415" i="1"/>
  <c r="E420" i="4"/>
  <c r="D350" i="4"/>
  <c r="F625" i="4"/>
  <c r="C619" i="1"/>
  <c r="F141" i="6"/>
  <c r="C1435" i="1"/>
  <c r="H28" i="3"/>
  <c r="F299" i="4"/>
  <c r="D298" i="4"/>
  <c r="C294" i="1"/>
  <c r="H1065" i="1"/>
  <c r="G1065" i="1"/>
  <c r="E164" i="9"/>
  <c r="B164" i="9" s="1"/>
  <c r="F7" i="4"/>
  <c r="C3" i="1"/>
  <c r="D6" i="4"/>
  <c r="F644" i="4"/>
  <c r="C638" i="1"/>
  <c r="F50" i="4"/>
  <c r="C46" i="1"/>
  <c r="K1432" i="9"/>
  <c r="G295" i="9"/>
  <c r="E295" i="9" s="1"/>
  <c r="B295" i="9" s="1"/>
  <c r="C1517" i="1"/>
  <c r="I34" i="3"/>
  <c r="D420" i="4"/>
  <c r="D636" i="4" s="1"/>
  <c r="F421" i="4"/>
  <c r="C415" i="1"/>
  <c r="G294" i="9"/>
  <c r="E294" i="9" s="1"/>
  <c r="D1214" i="1"/>
  <c r="I23" i="3"/>
  <c r="E298" i="9"/>
  <c r="B299" i="9"/>
  <c r="F196" i="4"/>
  <c r="C192" i="1"/>
  <c r="I1479" i="1"/>
  <c r="C509" i="1"/>
  <c r="F515" i="4"/>
  <c r="C985" i="1" l="1"/>
  <c r="H985" i="1" s="1"/>
  <c r="H20" i="3"/>
  <c r="H248" i="1"/>
  <c r="G248" i="1"/>
  <c r="G159" i="1"/>
  <c r="C147" i="1"/>
  <c r="H147" i="1" s="1"/>
  <c r="H17" i="3"/>
  <c r="D289" i="4"/>
  <c r="F289" i="4" s="1"/>
  <c r="H358" i="1"/>
  <c r="G358" i="1"/>
  <c r="H1235" i="1"/>
  <c r="G1235" i="1"/>
  <c r="D175" i="5"/>
  <c r="F175" i="5" s="1"/>
  <c r="H23" i="3"/>
  <c r="F237" i="5"/>
  <c r="F7" i="5"/>
  <c r="F636" i="4"/>
  <c r="C630" i="1"/>
  <c r="H509" i="1"/>
  <c r="G509" i="1"/>
  <c r="H1518" i="1"/>
  <c r="G1518" i="1"/>
  <c r="H522" i="1"/>
  <c r="G522" i="1"/>
  <c r="C984" i="1"/>
  <c r="H46" i="1"/>
  <c r="G46" i="1"/>
  <c r="B297" i="9"/>
  <c r="E296" i="9"/>
  <c r="I10" i="3" s="1"/>
  <c r="G120" i="1"/>
  <c r="H120" i="1"/>
  <c r="D147" i="1"/>
  <c r="E289" i="4"/>
  <c r="I17" i="3"/>
  <c r="G561" i="1"/>
  <c r="H561" i="1"/>
  <c r="H1214" i="1"/>
  <c r="G1214" i="1"/>
  <c r="G415" i="1"/>
  <c r="H415" i="1"/>
  <c r="D635" i="4"/>
  <c r="C414" i="1"/>
  <c r="F420" i="4"/>
  <c r="G638" i="1"/>
  <c r="H638" i="1"/>
  <c r="H294" i="1"/>
  <c r="G294" i="1"/>
  <c r="D408" i="4"/>
  <c r="F350" i="4"/>
  <c r="C345" i="1"/>
  <c r="H1153" i="1"/>
  <c r="G1153" i="1"/>
  <c r="H102" i="1"/>
  <c r="G102" i="1"/>
  <c r="H619" i="1"/>
  <c r="G619" i="1"/>
  <c r="C293" i="1"/>
  <c r="D407" i="4"/>
  <c r="F298" i="4"/>
  <c r="E635" i="4"/>
  <c r="D629" i="1" s="1"/>
  <c r="D414" i="1"/>
  <c r="E636" i="4"/>
  <c r="D630" i="1" s="1"/>
  <c r="H1124" i="1"/>
  <c r="G1124" i="1"/>
  <c r="E639" i="4"/>
  <c r="D407" i="1"/>
  <c r="D412" i="4"/>
  <c r="F6" i="4"/>
  <c r="H16" i="3"/>
  <c r="C2" i="1"/>
  <c r="G637" i="1"/>
  <c r="H637" i="1"/>
  <c r="H339" i="1"/>
  <c r="G339" i="1"/>
  <c r="E293" i="9"/>
  <c r="B294" i="9"/>
  <c r="G1517" i="1"/>
  <c r="H1517" i="1"/>
  <c r="H11" i="3"/>
  <c r="G3" i="1"/>
  <c r="H3" i="1"/>
  <c r="E19" i="9"/>
  <c r="H192" i="1"/>
  <c r="G192" i="1"/>
  <c r="H1435" i="1"/>
  <c r="G1435" i="1"/>
  <c r="H9" i="3"/>
  <c r="H391" i="1"/>
  <c r="G391" i="1"/>
  <c r="H1436" i="1"/>
  <c r="G1436" i="1"/>
  <c r="D1046" i="1"/>
  <c r="H1046" i="1" s="1"/>
  <c r="I21" i="3"/>
  <c r="E6" i="5"/>
  <c r="F6" i="5" s="1"/>
  <c r="B212" i="9"/>
  <c r="C1152" i="1" l="1"/>
  <c r="H1152" i="1" s="1"/>
  <c r="G276" i="9"/>
  <c r="G985" i="1"/>
  <c r="C285" i="1"/>
  <c r="G147" i="1"/>
  <c r="D413" i="4"/>
  <c r="D414" i="4" s="1"/>
  <c r="D291" i="4"/>
  <c r="C287" i="1" s="1"/>
  <c r="D290" i="4"/>
  <c r="F290" i="4" s="1"/>
  <c r="H2" i="1"/>
  <c r="G2" i="1"/>
  <c r="F407" i="4"/>
  <c r="C402" i="1"/>
  <c r="H345" i="1"/>
  <c r="G345" i="1"/>
  <c r="H414" i="1"/>
  <c r="G414" i="1"/>
  <c r="G1046" i="1"/>
  <c r="K3" i="9"/>
  <c r="I9" i="3"/>
  <c r="D633" i="1"/>
  <c r="G293" i="1"/>
  <c r="H293" i="1"/>
  <c r="F635" i="4"/>
  <c r="C629" i="1"/>
  <c r="H276" i="9"/>
  <c r="D984" i="1"/>
  <c r="G984" i="1" s="1"/>
  <c r="F408" i="4"/>
  <c r="C403" i="1"/>
  <c r="N3" i="9"/>
  <c r="I11" i="3"/>
  <c r="D639" i="4"/>
  <c r="F412" i="4"/>
  <c r="C407" i="1"/>
  <c r="E413" i="4"/>
  <c r="E291" i="4"/>
  <c r="D287" i="1" s="1"/>
  <c r="D285" i="1"/>
  <c r="E290" i="4"/>
  <c r="D286" i="1" s="1"/>
  <c r="H630" i="1"/>
  <c r="G630" i="1"/>
  <c r="G282" i="9"/>
  <c r="E282" i="9" s="1"/>
  <c r="B282" i="9" s="1"/>
  <c r="G1152" i="1" l="1"/>
  <c r="E276" i="9"/>
  <c r="B276" i="9" s="1"/>
  <c r="H285" i="1"/>
  <c r="C286" i="1"/>
  <c r="H286" i="1" s="1"/>
  <c r="F291" i="4"/>
  <c r="C408" i="1"/>
  <c r="D415" i="4"/>
  <c r="F415" i="4" s="1"/>
  <c r="D640" i="4"/>
  <c r="F640" i="4" s="1"/>
  <c r="F413" i="4"/>
  <c r="H984" i="1"/>
  <c r="G285" i="1"/>
  <c r="H407" i="1"/>
  <c r="G407" i="1"/>
  <c r="H402" i="1"/>
  <c r="G402" i="1"/>
  <c r="E640" i="4"/>
  <c r="E415" i="4"/>
  <c r="D410" i="1" s="1"/>
  <c r="D408" i="1"/>
  <c r="E414" i="4"/>
  <c r="D409" i="1" s="1"/>
  <c r="G629" i="1"/>
  <c r="H629" i="1"/>
  <c r="F414" i="4"/>
  <c r="C409" i="1"/>
  <c r="H403" i="1"/>
  <c r="G403" i="1"/>
  <c r="H8" i="3"/>
  <c r="F639" i="4"/>
  <c r="C633" i="1"/>
  <c r="H287" i="1"/>
  <c r="G287" i="1"/>
  <c r="E275" i="9" l="1"/>
  <c r="I8" i="3" s="1"/>
  <c r="G286" i="1"/>
  <c r="D641" i="4"/>
  <c r="C635" i="1" s="1"/>
  <c r="C634" i="1"/>
  <c r="H634" i="1" s="1"/>
  <c r="D642" i="4"/>
  <c r="C410" i="1"/>
  <c r="G410" i="1" s="1"/>
  <c r="E642" i="4"/>
  <c r="D634" i="1"/>
  <c r="E641" i="4"/>
  <c r="H409" i="1"/>
  <c r="G409" i="1"/>
  <c r="G633" i="1"/>
  <c r="H633" i="1"/>
  <c r="G408" i="1"/>
  <c r="M3" i="9"/>
  <c r="H408" i="1"/>
  <c r="D645" i="4" l="1"/>
  <c r="F641" i="4"/>
  <c r="G634" i="1"/>
  <c r="D646" i="4"/>
  <c r="C640" i="1" s="1"/>
  <c r="C636" i="1"/>
  <c r="F642" i="4"/>
  <c r="H410" i="1"/>
  <c r="E645" i="4"/>
  <c r="D635" i="1"/>
  <c r="G635" i="1" s="1"/>
  <c r="H18" i="3"/>
  <c r="E646" i="4"/>
  <c r="D636" i="1"/>
  <c r="F645" i="4" l="1"/>
  <c r="H19" i="3"/>
  <c r="H636" i="1"/>
  <c r="F646" i="4"/>
  <c r="C639" i="1"/>
  <c r="H7" i="3"/>
  <c r="D640" i="1"/>
  <c r="G640" i="1" s="1"/>
  <c r="I19" i="3"/>
  <c r="G636" i="1"/>
  <c r="D639" i="1"/>
  <c r="I18" i="3"/>
  <c r="H635" i="1"/>
  <c r="H639" i="1" l="1"/>
  <c r="H640" i="1"/>
  <c r="G639" i="1"/>
  <c r="J3" i="9"/>
  <c r="I7" i="3"/>
  <c r="M272" i="9" l="1"/>
  <c r="L272" i="9"/>
  <c r="H18" i="9"/>
  <c r="G18" i="9"/>
  <c r="G16" i="9"/>
  <c r="I13" i="9"/>
  <c r="I11" i="9"/>
  <c r="M15" i="9"/>
  <c r="K7" i="9"/>
  <c r="K11" i="9"/>
  <c r="K13" i="9"/>
  <c r="L16" i="9"/>
  <c r="J9" i="9"/>
  <c r="J8" i="9"/>
  <c r="H17" i="9"/>
  <c r="H15" i="9"/>
  <c r="J12" i="9"/>
  <c r="I5" i="9"/>
  <c r="J7" i="9"/>
  <c r="J17" i="9"/>
  <c r="I6" i="9"/>
  <c r="J6" i="9"/>
  <c r="K8" i="9"/>
  <c r="I9" i="9"/>
  <c r="H16" i="9"/>
  <c r="I12" i="9"/>
  <c r="K9" i="9"/>
  <c r="K12" i="9"/>
  <c r="J10" i="9"/>
  <c r="J5" i="9"/>
  <c r="G15" i="9"/>
  <c r="K10" i="9"/>
  <c r="L15" i="9"/>
  <c r="K6" i="9"/>
  <c r="M16" i="9"/>
  <c r="J13" i="9"/>
  <c r="K5" i="9"/>
  <c r="J11" i="9"/>
  <c r="G17" i="9"/>
  <c r="I7" i="9"/>
  <c r="I17" i="9"/>
  <c r="I8" i="9"/>
  <c r="F272" i="9" l="1"/>
  <c r="E8" i="9"/>
  <c r="B8" i="9" s="1"/>
  <c r="E15" i="9"/>
  <c r="F15" i="9"/>
  <c r="E10" i="9"/>
  <c r="B10" i="9" s="1"/>
  <c r="E12" i="9"/>
  <c r="B12" i="9" s="1"/>
  <c r="E5" i="9"/>
  <c r="B5" i="9" s="1"/>
  <c r="E7" i="9"/>
  <c r="B7" i="9" s="1"/>
  <c r="E9" i="9"/>
  <c r="B9" i="9" s="1"/>
  <c r="E11" i="9"/>
  <c r="B11" i="9" s="1"/>
  <c r="E13" i="9"/>
  <c r="B13" i="9" s="1"/>
  <c r="E6" i="9"/>
  <c r="B6" i="9" s="1"/>
  <c r="E16" i="9"/>
  <c r="E17" i="9"/>
  <c r="B17" i="9" s="1"/>
  <c r="F16" i="9"/>
  <c r="E18" i="9"/>
  <c r="B18" i="9" s="1"/>
  <c r="B272" i="9"/>
  <c r="F19" i="9"/>
  <c r="F14" i="9" l="1"/>
  <c r="F3" i="9" s="1"/>
  <c r="B15" i="9"/>
  <c r="B16"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<sst xmlns="http://schemas.openxmlformats.org/spreadsheetml/2006/main" count="4313" uniqueCount="3393">
  <si>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</si>
  <si>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</si>
  <si>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</si>
  <si>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</si>
  <si>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</si>
  <si>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</si>
  <si>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</si>
  <si>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</si>
  <si>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</si>
  <si>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</si>
  <si>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</si>
  <si>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</si>
  <si>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</si>
  <si>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</si>
  <si>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</si>
  <si>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</si>
  <si>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</si>
  <si>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</si>
  <si>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</si>
  <si>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</si>
  <si>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</si>
  <si>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</si>
  <si>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</si>
  <si>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</si>
  <si>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</si>
  <si>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</si>
  <si>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</si>
  <si>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</si>
  <si>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</si>
  <si>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</si>
  <si>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</si>
  <si>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</si>
  <si>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</si>
  <si>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</si>
  <si>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</si>
  <si>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</si>
  <si>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</si>
  <si>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</si>
  <si>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</si>
  <si>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</si>
  <si>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</si>
  <si>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</si>
  <si>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</si>
  <si>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</si>
  <si>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</si>
  <si>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</si>
  <si>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</si>
  <si>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</si>
  <si>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</si>
  <si>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</si>
  <si>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</si>
  <si>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</si>
  <si>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</si>
  <si>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</si>
  <si>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</si>
  <si>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</si>
  <si>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</si>
  <si>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</si>
  <si>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</si>
  <si>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</si>
  <si>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</si>
  <si>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</si>
  <si>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</si>
  <si>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</si>
  <si>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</si>
  <si>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</si>
  <si>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</si>
  <si>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</si>
  <si>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</si>
  <si>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</si>
  <si>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</si>
  <si>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</si>
  <si>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</si>
  <si>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</si>
  <si>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</si>
  <si>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</si>
  <si>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</si>
  <si>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</si>
  <si>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</si>
  <si>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</si>
  <si>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</si>
  <si>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</si>
  <si>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</si>
  <si>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</si>
  <si>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</si>
  <si>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</si>
  <si>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</si>
  <si>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</si>
  <si>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</si>
  <si>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</si>
  <si>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</si>
  <si>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</si>
  <si>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</si>
  <si>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</si>
  <si>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</si>
  <si>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</si>
  <si>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</si>
  <si>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</si>
  <si>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</si>
  <si>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</si>
  <si>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</si>
  <si>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</si>
  <si>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</si>
  <si>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</si>
  <si>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</si>
  <si>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</si>
  <si>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</si>
  <si>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</si>
  <si>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</si>
  <si>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</si>
  <si>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</si>
  <si>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</si>
  <si>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</si>
  <si>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</si>
  <si>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</si>
  <si>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</si>
  <si>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</si>
  <si>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</si>
  <si>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</si>
  <si>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</si>
  <si>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</si>
  <si>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</si>
  <si>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</si>
  <si>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</si>
  <si>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</si>
  <si>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</si>
  <si>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</si>
  <si>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</si>
  <si>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</si>
  <si>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</si>
  <si>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</si>
  <si>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</si>
  <si>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</si>
  <si>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</si>
  <si>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</si>
  <si>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</si>
  <si>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</si>
  <si>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</si>
  <si>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</si>
  <si>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</si>
  <si>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</si>
  <si>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</si>
  <si>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</si>
  <si>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</si>
  <si>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</si>
  <si>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</si>
  <si>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</si>
  <si>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</si>
  <si>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</si>
  <si>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</si>
  <si>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</si>
  <si>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</si>
  <si>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</si>
  <si>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</si>
  <si>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</si>
  <si>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</si>
  <si>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</si>
  <si>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</si>
  <si>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</si>
  <si>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</si>
  <si>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</si>
  <si>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</si>
  <si>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</si>
  <si>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</si>
  <si>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</si>
  <si>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</si>
  <si>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</si>
  <si>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</si>
  <si>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</si>
  <si>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</si>
  <si>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</si>
  <si>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</si>
  <si>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</si>
  <si>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</si>
  <si>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</si>
  <si>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</si>
  <si>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</si>
  <si>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</si>
  <si>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</si>
  <si>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</si>
  <si>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</si>
  <si>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</si>
  <si>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</si>
  <si>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</si>
  <si>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</si>
  <si>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</si>
  <si>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</si>
  <si>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</si>
  <si>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</si>
  <si>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</si>
  <si>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</si>
  <si>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</si>
  <si>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</si>
  <si>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</si>
  <si>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</si>
  <si>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</si>
  <si>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</si>
  <si>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</si>
  <si>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</si>
  <si>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</si>
  <si>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</si>
  <si>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</si>
  <si>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</si>
  <si>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</si>
  <si>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</si>
  <si>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</si>
  <si>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</si>
  <si>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</si>
  <si>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</si>
  <si>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</si>
  <si>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</si>
  <si>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</si>
  <si>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</si>
  <si>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</si>
  <si>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</si>
  <si>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</si>
  <si>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</si>
  <si>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</si>
  <si>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</si>
  <si>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</si>
  <si>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</si>
  <si>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</si>
  <si>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</si>
  <si>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</si>
  <si>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</si>
  <si>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</si>
  <si>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</si>
  <si>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</si>
  <si>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</si>
  <si>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</si>
  <si>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</si>
  <si>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</si>
  <si>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</si>
  <si>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</si>
  <si>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</si>
  <si>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</si>
  <si>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</si>
  <si>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</si>
  <si>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</si>
  <si>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</si>
  <si>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</si>
  <si>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</si>
  <si>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</si>
  <si>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</si>
  <si>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</si>
  <si>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</si>
  <si>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</si>
  <si>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</si>
  <si>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</si>
  <si>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</si>
  <si>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</si>
  <si>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</si>
  <si>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</si>
  <si>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</si>
  <si>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</si>
  <si>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</si>
  <si>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</si>
  <si>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</si>
  <si>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</si>
  <si>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</si>
  <si>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</si>
  <si>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</si>
  <si>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</si>
  <si>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</si>
  <si>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</si>
  <si>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</si>
  <si>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</si>
  <si>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</si>
  <si>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</si>
  <si>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</si>
  <si>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</si>
  <si>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</si>
  <si>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</si>
  <si>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</si>
  <si>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</si>
  <si>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</si>
  <si>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</si>
  <si>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</si>
  <si>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</si>
  <si>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</si>
  <si>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</si>
  <si>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</si>
  <si>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</si>
  <si>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</si>
  <si>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</si>
  <si>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</si>
  <si>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</si>
  <si>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</si>
  <si>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</si>
  <si>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</si>
  <si>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</si>
  <si>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</si>
  <si>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</si>
  <si>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</si>
  <si>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</si>
  <si>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</si>
  <si>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</si>
  <si>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</si>
  <si>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</si>
  <si>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</si>
  <si>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</si>
  <si>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</si>
  <si>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</si>
  <si>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</si>
  <si>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</si>
  <si>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</si>
  <si>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</si>
  <si>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</si>
  <si>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</si>
  <si>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</si>
  <si>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</si>
  <si>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</si>
  <si>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</si>
  <si>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</si>
  <si>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</si>
  <si>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</si>
  <si>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</si>
  <si>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</si>
  <si>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</si>
  <si>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</si>
  <si>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</si>
  <si>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</si>
  <si>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</si>
  <si>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</si>
  <si>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</si>
  <si>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</si>
  <si>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</si>
  <si>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</si>
  <si>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</si>
  <si>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</si>
  <si>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</si>
  <si>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</si>
  <si>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</si>
  <si>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</si>
  <si>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</si>
  <si>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</si>
  <si>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</si>
  <si>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</si>
  <si>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</si>
  <si>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</si>
  <si>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</si>
  <si>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</si>
  <si>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</si>
  <si>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</si>
  <si>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</si>
  <si>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</si>
  <si>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</si>
  <si>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</si>
  <si>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</si>
  <si>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</si>
  <si>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</si>
  <si>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</si>
  <si>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</si>
  <si>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</si>
  <si>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</si>
  <si>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</si>
  <si>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</si>
  <si>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</si>
  <si>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</si>
  <si>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</si>
  <si>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</si>
  <si>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</si>
  <si>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</si>
  <si>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</si>
  <si>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</si>
  <si>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</si>
  <si>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</si>
  <si>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</si>
  <si>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</si>
  <si>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</si>
  <si>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</si>
  <si>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</si>
  <si>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</si>
  <si>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</si>
  <si>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</si>
  <si>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</si>
  <si>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</si>
  <si>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</si>
  <si>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</si>
  <si>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</si>
  <si>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</si>
  <si>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</si>
  <si>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</si>
  <si>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</si>
  <si>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</si>
  <si>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</si>
  <si>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</si>
  <si>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</si>
  <si>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</si>
  <si>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</si>
  <si>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</si>
  <si>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</si>
  <si>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</si>
  <si>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</si>
  <si>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</si>
  <si>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</si>
  <si>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</si>
  <si>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</si>
  <si>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</si>
  <si>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</si>
  <si>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</si>
  <si>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</si>
  <si>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</si>
  <si>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</si>
  <si>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</si>
  <si>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</si>
  <si>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</si>
  <si>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</si>
  <si>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</si>
  <si>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</si>
  <si>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</si>
  <si>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</si>
  <si>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</si>
  <si>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</si>
  <si>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</si>
  <si>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</si>
  <si>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</si>
  <si>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</si>
  <si>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</si>
  <si>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</si>
  <si>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</si>
  <si>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</si>
  <si>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</si>
  <si>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</si>
  <si>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</si>
  <si>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</si>
  <si>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</si>
  <si>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</si>
  <si>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</si>
  <si>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</si>
  <si>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</si>
  <si>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</si>
  <si>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</si>
  <si>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</si>
  <si>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</si>
  <si>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</si>
  <si>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</si>
  <si>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</si>
  <si>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</si>
  <si>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</si>
  <si>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</si>
  <si>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</si>
  <si>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</si>
  <si>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</si>
  <si>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</si>
  <si>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</si>
  <si>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</si>
  <si>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</si>
  <si>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</si>
  <si>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</si>
  <si>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</si>
  <si>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</si>
  <si>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</si>
  <si>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</si>
  <si>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</si>
  <si>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</si>
  <si>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</si>
  <si>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</si>
  <si>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</si>
  <si>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</si>
  <si>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</si>
  <si>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</si>
  <si>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</si>
  <si>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</si>
  <si>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</si>
  <si>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</si>
  <si>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</si>
  <si>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</si>
  <si>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</si>
  <si>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</si>
  <si>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</si>
  <si>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</si>
  <si>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</si>
  <si>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</si>
  <si>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</si>
  <si>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</si>
  <si>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</si>
  <si>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</si>
  <si>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</si>
  <si>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</si>
  <si>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</si>
  <si>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</si>
  <si>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</si>
  <si>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</si>
  <si>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</si>
  <si>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</si>
  <si>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</si>
  <si>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</si>
  <si>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</si>
  <si>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</si>
  <si>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</si>
  <si>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</si>
  <si>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</si>
  <si>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</si>
  <si>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</si>
  <si>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</si>
  <si>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</si>
  <si>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</si>
  <si>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</si>
  <si>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</si>
  <si>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</si>
  <si>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</si>
  <si>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</si>
  <si>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</si>
  <si>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</si>
  <si>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</si>
  <si>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</si>
  <si>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</si>
  <si>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</si>
  <si>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</si>
  <si>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</si>
  <si>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</si>
  <si>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</si>
  <si>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</si>
  <si>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</si>
  <si>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</si>
  <si>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</si>
  <si>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</si>
  <si>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</si>
  <si>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</si>
  <si>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</si>
  <si>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</si>
  <si>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</si>
  <si>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</si>
  <si>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</si>
  <si>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</si>
  <si>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</si>
  <si>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</si>
  <si>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</si>
  <si>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</si>
  <si>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</si>
  <si>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</si>
  <si>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</si>
  <si>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</si>
  <si>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</si>
  <si>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</si>
  <si>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</si>
  <si>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</si>
  <si>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</si>
  <si>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</si>
  <si>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</si>
  <si>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</si>
  <si>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</si>
  <si>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</si>
  <si>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</si>
  <si>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</si>
  <si>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</si>
  <si>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</si>
  <si>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</si>
  <si>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</si>
  <si>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</si>
  <si>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</si>
  <si>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</si>
  <si>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</si>
  <si>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</si>
  <si>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</si>
  <si>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</si>
  <si>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</si>
  <si>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</si>
  <si>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</si>
  <si>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</si>
  <si>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</si>
  <si>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</si>
  <si>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</si>
  <si>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</si>
  <si>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</si>
  <si>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</si>
  <si>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</si>
  <si>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</si>
  <si>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</si>
  <si>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</si>
  <si>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</si>
  <si>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</si>
  <si>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</si>
  <si>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</si>
  <si>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</si>
  <si>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</si>
  <si>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</si>
  <si>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</si>
  <si>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</si>
  <si>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</si>
  <si>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</si>
  <si>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</si>
  <si>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</si>
  <si>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</si>
  <si>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</si>
  <si>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</si>
  <si>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</si>
  <si>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</si>
  <si>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</si>
  <si>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</si>
  <si>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</si>
  <si>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</si>
  <si>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</si>
  <si>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</si>
  <si>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</si>
  <si>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</si>
  <si>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</si>
  <si>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</si>
  <si>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</si>
  <si>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</si>
  <si>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</si>
  <si>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</si>
  <si>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</si>
  <si>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</si>
  <si>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</si>
  <si>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</si>
  <si>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</si>
  <si>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</si>
  <si>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</si>
  <si>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</si>
  <si>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</si>
  <si>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</si>
  <si>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</si>
  <si>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</si>
  <si>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</si>
  <si>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</si>
  <si>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</si>
  <si>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</si>
  <si>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</si>
  <si>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</si>
  <si>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</si>
  <si>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</si>
  <si>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</si>
  <si>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</si>
  <si>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</si>
  <si>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</si>
  <si>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</si>
  <si>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</si>
  <si>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</si>
  <si>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</si>
  <si>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</si>
  <si>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</si>
  <si>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</si>
  <si>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</si>
  <si>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</si>
  <si>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</si>
  <si>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</si>
  <si>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</si>
  <si>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</si>
  <si>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</si>
  <si>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</si>
  <si>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</si>
  <si>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</si>
  <si>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</si>
  <si>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</si>
  <si>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</si>
  <si>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</si>
  <si>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</si>
  <si>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</si>
  <si>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</si>
  <si>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</si>
  <si>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</si>
  <si>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</si>
  <si>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</si>
  <si>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</si>
  <si>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</si>
  <si>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</si>
  <si>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</si>
  <si>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</si>
  <si>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</si>
  <si>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</si>
  <si>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</si>
  <si>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</si>
  <si>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</si>
  <si>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</si>
  <si>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</si>
  <si>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</si>
  <si>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</si>
  <si>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</si>
  <si>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</si>
  <si>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</si>
  <si>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</si>
  <si>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</si>
  <si>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</si>
  <si>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</si>
  <si>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</si>
  <si>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</si>
  <si>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</si>
  <si>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</si>
  <si>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</si>
  <si>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</si>
  <si>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</si>
  <si>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</si>
  <si>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</si>
  <si>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</si>
  <si>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</si>
  <si>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</si>
  <si>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</si>
  <si>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</si>
  <si>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</si>
  <si>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</si>
  <si>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</si>
  <si>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</si>
  <si>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</si>
  <si>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</si>
  <si>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</si>
  <si>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</si>
  <si>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</si>
  <si>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</si>
  <si>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</si>
  <si>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</si>
  <si>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</si>
  <si>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</si>
  <si>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</si>
  <si>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</si>
  <si>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</si>
  <si>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</si>
  <si>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</si>
  <si>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</si>
  <si>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</si>
  <si>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</si>
  <si>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</si>
  <si>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</si>
  <si>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</si>
  <si>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</si>
  <si>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</si>
  <si>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</si>
  <si>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</si>
  <si>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</si>
  <si>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</si>
  <si>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</si>
  <si>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</si>
  <si>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</si>
  <si>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</si>
  <si>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</si>
  <si>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</si>
  <si>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</si>
  <si>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</si>
  <si>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</si>
  <si>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</si>
  <si>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</si>
  <si>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</si>
  <si>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</si>
  <si>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</si>
  <si>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</si>
  <si>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</si>
  <si>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</si>
  <si>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</si>
  <si>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</si>
  <si>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</si>
  <si>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</si>
  <si>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</si>
  <si>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</si>
  <si>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</si>
  <si>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</si>
  <si>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</si>
  <si>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</si>
  <si>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</si>
  <si>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</si>
  <si>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</si>
  <si>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</si>
  <si>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</si>
  <si>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</si>
  <si>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</si>
  <si>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</si>
  <si>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</si>
  <si>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</si>
  <si>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</si>
  <si>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</si>
  <si>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</si>
  <si>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</si>
  <si>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</si>
  <si>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</si>
  <si>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</si>
  <si>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</si>
  <si>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</si>
  <si>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</si>
  <si>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</si>
  <si>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</si>
  <si>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</si>
  <si>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</si>
  <si>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</si>
  <si>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</si>
  <si>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</si>
  <si>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</si>
  <si>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</si>
  <si>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</si>
  <si>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</si>
  <si>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</si>
  <si>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</si>
  <si>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</si>
  <si>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</si>
  <si>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</si>
  <si>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</si>
  <si>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</si>
  <si>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</si>
  <si>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</si>
  <si>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</si>
  <si>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</si>
  <si>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</si>
  <si>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</si>
  <si>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</si>
  <si>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</si>
  <si>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</si>
  <si>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</si>
  <si>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</si>
  <si>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</si>
  <si>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</si>
  <si>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</si>
  <si>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</si>
  <si>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</si>
  <si>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</si>
  <si>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</si>
  <si>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</si>
  <si>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</si>
  <si>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</si>
  <si>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</si>
  <si>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</si>
  <si>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</si>
  <si>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</si>
  <si>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</si>
  <si>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</si>
  <si>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</si>
  <si>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</si>
  <si>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</si>
  <si>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</si>
  <si>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</si>
  <si>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</si>
  <si>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</si>
  <si>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</si>
  <si>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</si>
  <si>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</si>
  <si>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</si>
  <si>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</si>
  <si>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</si>
  <si>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</si>
  <si>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</si>
  <si>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</si>
  <si>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</si>
  <si>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</si>
  <si>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</si>
  <si>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</si>
  <si>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</si>
  <si>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</si>
  <si>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</si>
  <si>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</si>
  <si>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</si>
  <si>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</si>
  <si>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</si>
  <si>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</si>
  <si>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</si>
  <si>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</si>
  <si>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</si>
  <si>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</si>
  <si>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</si>
  <si>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</si>
  <si>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</si>
  <si>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</si>
  <si>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</si>
  <si>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</si>
  <si>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</si>
  <si>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</si>
  <si>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</si>
  <si>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</si>
  <si>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</si>
  <si>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</si>
  <si>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</si>
  <si>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</si>
  <si>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</si>
  <si>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</si>
  <si>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</si>
  <si>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</si>
  <si>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</si>
  <si>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</si>
  <si>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</si>
  <si>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</si>
  <si>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</si>
  <si>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</si>
  <si>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</si>
  <si>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</si>
  <si>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</si>
  <si>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</si>
  <si>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</si>
  <si>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</si>
  <si>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</si>
  <si>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</si>
  <si>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</si>
  <si>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</si>
  <si>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</si>
  <si>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</si>
  <si>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</si>
  <si>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</si>
  <si>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</si>
  <si>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</si>
  <si>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</si>
  <si>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</si>
  <si>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</si>
  <si>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</si>
  <si>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</si>
  <si>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</si>
  <si>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</si>
  <si>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</si>
  <si>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</si>
  <si>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</si>
  <si>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</si>
  <si>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</si>
  <si>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</si>
  <si>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</si>
  <si>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</si>
  <si>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</si>
  <si>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</si>
  <si>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</si>
  <si>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</si>
  <si>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</si>
  <si>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</si>
  <si>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</si>
  <si>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</si>
  <si>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</si>
  <si>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</si>
  <si>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</si>
  <si>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</si>
  <si>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</si>
  <si>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</si>
  <si>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</si>
  <si>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</si>
  <si>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</si>
  <si>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</si>
  <si>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</si>
  <si>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</si>
  <si>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</si>
  <si>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</si>
  <si>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</si>
  <si>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</si>
  <si>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</si>
  <si>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</si>
  <si>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</si>
  <si>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</si>
  <si>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</si>
  <si>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</si>
  <si>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</si>
  <si>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</si>
  <si>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</si>
  <si>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</si>
  <si>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</si>
  <si>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</si>
  <si>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</si>
  <si>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</si>
  <si>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</si>
  <si>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</si>
  <si>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</si>
  <si>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</si>
  <si>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</si>
  <si>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</si>
  <si>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</si>
  <si>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</si>
  <si>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</si>
  <si>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</si>
  <si>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</si>
  <si>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</si>
  <si>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</si>
  <si>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</si>
  <si>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</si>
  <si>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</si>
  <si>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</si>
  <si>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</si>
  <si>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</si>
  <si>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</si>
  <si>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</si>
  <si>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</si>
  <si>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</si>
  <si>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</si>
  <si>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</si>
  <si>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</si>
  <si>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</si>
  <si>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</si>
  <si>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</si>
  <si>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</si>
  <si>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</si>
  <si>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</si>
  <si>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</si>
  <si>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</si>
  <si>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</si>
  <si>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</si>
  <si>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</si>
  <si>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</si>
  <si>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</si>
  <si>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</si>
  <si>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</si>
  <si>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</si>
  <si>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</si>
  <si>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</si>
  <si>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</si>
  <si>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</si>
  <si>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</si>
  <si>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</si>
  <si>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</si>
  <si>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</si>
  <si>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</si>
  <si>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</si>
  <si>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</si>
  <si>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</si>
  <si>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</si>
  <si>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</si>
  <si>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</si>
  <si>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</si>
  <si>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</si>
  <si>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</si>
  <si>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</si>
  <si>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</si>
  <si>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</si>
  <si>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</si>
  <si>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</si>
  <si>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</si>
  <si>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</si>
  <si>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</si>
  <si>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</si>
  <si>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</si>
  <si>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</si>
  <si>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</si>
  <si>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</si>
  <si>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</si>
  <si>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</si>
  <si>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</si>
  <si>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</si>
  <si>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</si>
  <si>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</si>
  <si>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</si>
  <si>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</si>
  <si>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</si>
  <si>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</si>
  <si>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</si>
  <si>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</si>
  <si>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</si>
  <si>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</si>
  <si>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</si>
  <si>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</si>
  <si>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</si>
  <si>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</si>
  <si>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</si>
  <si>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</si>
  <si>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</si>
  <si>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</si>
  <si>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</si>
  <si>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</si>
  <si>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</si>
  <si>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</si>
  <si>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</si>
  <si>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</si>
  <si>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</si>
  <si>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</si>
  <si>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</si>
  <si>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</si>
  <si>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</si>
  <si>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</si>
  <si>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</si>
  <si>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</si>
  <si>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</si>
  <si>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</si>
  <si>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</si>
  <si>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</si>
  <si>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</si>
  <si>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</si>
  <si>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</si>
  <si>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</si>
  <si>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</si>
  <si>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</si>
  <si>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</si>
  <si>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</si>
  <si>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</si>
  <si>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</si>
  <si>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</si>
  <si>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</si>
  <si>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</si>
  <si>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</si>
  <si>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</si>
  <si>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</si>
  <si>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</si>
  <si>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</si>
  <si>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</si>
  <si>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</si>
  <si>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</si>
  <si>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</si>
  <si>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</si>
  <si>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</si>
  <si>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</si>
  <si>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</si>
  <si>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</si>
  <si>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</si>
  <si>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</si>
  <si>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</si>
  <si>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</si>
  <si>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</si>
  <si>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</si>
  <si>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</si>
  <si>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</si>
  <si>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</si>
  <si>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</si>
  <si>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</si>
  <si>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</si>
  <si>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</si>
  <si>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</si>
  <si>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</si>
  <si>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</si>
  <si>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</si>
  <si>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</si>
  <si>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</si>
  <si>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</si>
  <si>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</si>
  <si>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</si>
  <si>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</si>
  <si>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</si>
  <si>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</si>
  <si>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</si>
  <si>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</si>
  <si>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</si>
  <si>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</si>
  <si>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</si>
  <si>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</si>
  <si>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</si>
  <si>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</si>
  <si>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</si>
  <si>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</si>
  <si>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</si>
  <si>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</si>
  <si>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</si>
  <si>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</si>
  <si>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</si>
  <si>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</si>
  <si>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</si>
  <si>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</si>
  <si>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</si>
  <si>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</si>
  <si>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</si>
  <si>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</si>
  <si>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</si>
  <si>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</si>
  <si>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</si>
  <si>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</si>
  <si>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</si>
  <si>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</si>
  <si>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</si>
  <si>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</si>
  <si>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</si>
  <si>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</si>
  <si>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</si>
  <si>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</si>
  <si>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</si>
  <si>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</si>
  <si>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</si>
  <si>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</si>
  <si>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</si>
  <si>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</si>
  <si>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</si>
  <si>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</si>
  <si>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</si>
  <si>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</si>
  <si>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</si>
  <si>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</si>
  <si>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</si>
  <si>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</si>
  <si>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</si>
  <si>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</si>
  <si>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</si>
  <si>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</si>
  <si>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</si>
  <si>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</si>
  <si>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</si>
  <si>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</si>
  <si>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</si>
  <si>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</si>
  <si>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</si>
  <si>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</si>
  <si>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</si>
  <si>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</si>
  <si>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</si>
  <si>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</si>
  <si>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</si>
  <si>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</si>
  <si>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</si>
  <si>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</si>
  <si>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</si>
  <si>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</si>
  <si>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</si>
  <si>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</si>
  <si>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</si>
  <si>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</si>
  <si>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</si>
  <si>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</si>
  <si>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</si>
  <si>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</si>
  <si>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</si>
  <si>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</si>
  <si>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</si>
  <si>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</si>
  <si>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</si>
  <si>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</si>
  <si>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</si>
  <si>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</si>
  <si>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</si>
  <si>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</si>
  <si>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</si>
  <si>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</si>
  <si>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</si>
  <si>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</si>
  <si>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</si>
  <si>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</si>
  <si>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</si>
  <si>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</si>
  <si>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</si>
  <si>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</si>
  <si>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</si>
  <si>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</si>
  <si>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</si>
  <si>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</si>
  <si>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</si>
  <si>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</si>
  <si>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</si>
  <si>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</si>
  <si>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</si>
  <si>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</si>
  <si>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</si>
  <si>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</si>
  <si>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</si>
  <si>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</si>
  <si>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</si>
  <si>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</si>
  <si>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</si>
  <si>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</si>
  <si>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</si>
  <si>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</si>
  <si>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</si>
  <si>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</si>
  <si>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</si>
  <si>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</si>
  <si>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</si>
  <si>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</si>
  <si>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</si>
  <si>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</si>
  <si>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</si>
  <si>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</si>
  <si>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</si>
  <si>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</si>
  <si>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</si>
  <si>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</si>
  <si>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</si>
  <si>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</si>
  <si>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</si>
  <si>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</si>
  <si>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</si>
  <si>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</si>
  <si>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</si>
  <si>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</si>
  <si>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</si>
  <si>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</si>
  <si>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</si>
  <si>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</si>
  <si>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</si>
  <si>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</si>
  <si>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</si>
  <si>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</si>
  <si>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</si>
  <si>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</si>
  <si>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</si>
  <si>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</si>
  <si>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</si>
  <si>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</si>
  <si>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</si>
  <si>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</si>
  <si>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</si>
  <si>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</si>
  <si>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</si>
  <si>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</si>
  <si>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</si>
  <si>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</si>
  <si>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</si>
  <si>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</si>
  <si>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</si>
  <si>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</si>
  <si>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</si>
  <si>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</si>
  <si>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</si>
  <si>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</si>
  <si>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</si>
  <si>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</si>
  <si>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</si>
  <si>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</si>
  <si>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</si>
  <si>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</si>
  <si>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</si>
  <si>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</si>
  <si>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</si>
  <si>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</si>
  <si>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</si>
  <si>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</si>
  <si>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</si>
  <si>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</si>
  <si>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</si>
  <si>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</si>
  <si>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</si>
  <si>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</si>
  <si>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</si>
  <si>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</si>
  <si>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</si>
  <si>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</si>
  <si>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</si>
  <si>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</si>
  <si>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</si>
  <si>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</si>
  <si>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</si>
  <si>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</si>
  <si>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</si>
  <si>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</si>
  <si>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</si>
  <si>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</si>
  <si>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</si>
  <si>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</si>
  <si>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</si>
  <si>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</si>
  <si>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</si>
  <si>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</si>
  <si>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</si>
  <si>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</si>
  <si>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</si>
  <si>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</si>
  <si>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</si>
  <si>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</si>
  <si>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</si>
  <si>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</si>
  <si>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</si>
  <si>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</si>
  <si>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</si>
  <si>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</si>
  <si>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</si>
  <si>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</si>
  <si>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</si>
  <si>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</si>
  <si>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</si>
  <si>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</si>
  <si>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</si>
  <si>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</si>
  <si>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</si>
  <si>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</si>
  <si>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</si>
  <si>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</si>
  <si>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</si>
  <si>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</si>
  <si>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</si>
  <si>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</si>
  <si>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</si>
  <si>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</si>
  <si>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</si>
  <si>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</si>
  <si>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</si>
  <si>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</si>
  <si>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</si>
  <si>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</si>
  <si>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</si>
  <si>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</si>
  <si>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</si>
  <si>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</si>
  <si>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</si>
  <si>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</si>
  <si>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</si>
  <si>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</si>
  <si>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</si>
  <si>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</si>
  <si>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</si>
  <si>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</si>
  <si>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</si>
  <si>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</si>
  <si>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</si>
  <si>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</si>
  <si>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</si>
  <si>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</si>
  <si>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</si>
  <si>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</si>
  <si>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</si>
  <si>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</si>
  <si>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</si>
  <si>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</si>
  <si>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</si>
  <si>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</si>
  <si>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</si>
  <si>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</si>
  <si>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</si>
  <si>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</si>
  <si>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</si>
  <si>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</si>
  <si>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</si>
  <si>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</si>
  <si>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</si>
  <si>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</si>
  <si>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</si>
  <si>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</si>
  <si>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</si>
  <si>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</si>
  <si>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</si>
  <si>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</si>
  <si>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</si>
  <si>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</si>
  <si>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</si>
  <si>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</si>
  <si>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</si>
  <si>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</si>
  <si>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</si>
  <si>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</si>
  <si>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</si>
  <si>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</si>
  <si>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</si>
  <si>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</si>
  <si>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</si>
  <si>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</si>
  <si>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</si>
  <si>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</si>
  <si>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</si>
  <si>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</si>
  <si>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</si>
  <si>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</si>
  <si>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</si>
  <si>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</si>
  <si>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</si>
  <si>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</si>
  <si>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</si>
  <si>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</si>
  <si>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</si>
  <si>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</si>
  <si>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</si>
  <si>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</si>
  <si>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</si>
  <si>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</si>
  <si>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</si>
  <si>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</si>
  <si>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</si>
  <si>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</si>
  <si>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</si>
  <si>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</si>
  <si>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</si>
  <si>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</si>
  <si>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</si>
  <si>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</si>
  <si>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</si>
  <si>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</si>
  <si>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</si>
  <si>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</si>
  <si>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</si>
  <si>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</si>
  <si>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</si>
  <si>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</si>
  <si>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</si>
  <si>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</si>
  <si>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</si>
  <si>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</si>
  <si>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</si>
  <si>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</si>
  <si>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</si>
  <si>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</si>
  <si>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</si>
  <si>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</si>
  <si>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</si>
  <si>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</si>
  <si>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</si>
  <si>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</si>
  <si>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</si>
  <si>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</si>
  <si>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</si>
  <si>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</si>
  <si>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</si>
  <si>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</si>
  <si>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</si>
  <si>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</si>
  <si>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</si>
  <si>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</si>
  <si>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</si>
  <si>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</si>
  <si>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</si>
  <si>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</si>
  <si>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</si>
  <si>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</si>
  <si>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</si>
  <si>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</si>
  <si>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</si>
  <si>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</si>
  <si>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</si>
  <si>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</si>
  <si>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</si>
  <si>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</si>
  <si>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</si>
  <si>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</si>
  <si>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</si>
  <si>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</si>
  <si>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</si>
  <si>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</si>
  <si>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</si>
  <si>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</si>
  <si>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</si>
  <si>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</si>
  <si>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</si>
  <si>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</si>
  <si>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</si>
  <si>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</si>
  <si>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</si>
  <si>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</si>
  <si>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</si>
  <si>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</si>
  <si>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</si>
  <si>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</si>
  <si>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</si>
  <si>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</si>
  <si>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</si>
  <si>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</si>
  <si>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</si>
  <si>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</si>
  <si>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</si>
  <si>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</si>
  <si>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</si>
  <si>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</si>
  <si>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</si>
  <si>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</si>
  <si>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</si>
  <si>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</si>
  <si>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</si>
  <si>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</si>
  <si>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</si>
  <si>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</si>
  <si>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</si>
  <si>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</si>
  <si>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</si>
  <si>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</si>
  <si>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</si>
  <si>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</si>
  <si>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</si>
  <si>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</si>
  <si>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</si>
  <si>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</si>
  <si>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</si>
  <si>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</si>
  <si>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</si>
  <si>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</si>
  <si>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</si>
  <si>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</si>
  <si>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</si>
  <si>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</si>
  <si>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</si>
  <si>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</si>
  <si>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</si>
  <si>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</si>
  <si>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</si>
  <si>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</si>
  <si>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</si>
  <si>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</si>
  <si>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</si>
  <si>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</si>
  <si>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</si>
  <si>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</si>
  <si>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</si>
  <si>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</si>
  <si>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</si>
  <si>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</si>
  <si>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</si>
  <si>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</si>
  <si>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</si>
  <si>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</si>
  <si>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</si>
  <si>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</si>
  <si>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</si>
  <si>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</si>
  <si>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</si>
  <si>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</si>
  <si>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</si>
  <si>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</si>
  <si>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</si>
  <si>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</si>
  <si>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</si>
  <si>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</si>
  <si>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</si>
  <si>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</si>
  <si>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</si>
  <si>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</si>
  <si>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</si>
  <si>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</si>
  <si>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</si>
  <si>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</si>
  <si>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</si>
  <si>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</si>
  <si>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</si>
  <si>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</si>
  <si>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</si>
  <si>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</si>
  <si>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</si>
  <si>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</si>
  <si>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</si>
  <si>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</si>
  <si>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</si>
  <si>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</si>
  <si>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</si>
  <si>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</si>
  <si>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</si>
  <si>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</si>
  <si>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</si>
  <si>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</si>
  <si>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</si>
  <si>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</si>
  <si>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</si>
  <si>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</si>
  <si>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</si>
  <si>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</si>
  <si>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</si>
  <si>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</si>
  <si>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</si>
  <si>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</si>
  <si>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</si>
  <si>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</si>
  <si>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</si>
  <si>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</si>
  <si>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</si>
  <si>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</si>
  <si>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</si>
  <si>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</si>
  <si>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</si>
  <si>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</si>
  <si>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</si>
  <si>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</si>
  <si>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</si>
  <si>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</si>
  <si>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</si>
  <si>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</si>
  <si>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</si>
  <si>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</si>
  <si>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</si>
  <si>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</si>
  <si>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</si>
  <si>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</si>
  <si>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</si>
  <si>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</si>
  <si>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</si>
  <si>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</si>
  <si>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</si>
  <si>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</si>
  <si>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</si>
  <si>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</si>
  <si>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</si>
  <si>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</si>
  <si>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</si>
  <si>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</si>
  <si>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</si>
  <si>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</si>
  <si>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</si>
  <si>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</si>
  <si>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</si>
  <si>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</si>
  <si>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</si>
  <si>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</si>
  <si>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</si>
  <si>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</si>
  <si>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</si>
  <si>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</si>
  <si>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</si>
  <si>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</si>
  <si>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</si>
  <si>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</si>
  <si>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</si>
  <si>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</si>
  <si>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</si>
  <si>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</si>
  <si>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</si>
  <si>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</si>
  <si>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</si>
  <si>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</si>
  <si>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</si>
  <si>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</si>
  <si>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</si>
  <si>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</si>
  <si>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</si>
  <si>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</si>
  <si>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</si>
  <si>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</si>
  <si>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</si>
  <si>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</si>
  <si>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</si>
  <si>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</si>
  <si>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</si>
  <si>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</si>
  <si>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</si>
  <si>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</si>
  <si>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</si>
  <si>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</si>
  <si>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</si>
  <si>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</si>
  <si>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</si>
  <si>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</si>
  <si>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</si>
  <si>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</si>
  <si>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</si>
  <si>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</si>
  <si>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</si>
  <si>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</si>
  <si>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</si>
  <si>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</si>
  <si>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</si>
  <si>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</si>
  <si>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</si>
  <si>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</si>
  <si>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</si>
  <si>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</si>
  <si>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</si>
  <si>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</si>
  <si>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</si>
  <si>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</si>
  <si>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</si>
  <si>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</si>
  <si>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</si>
  <si>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</si>
  <si>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</si>
  <si>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</si>
  <si>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</si>
  <si>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</si>
  <si>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</si>
  <si>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</si>
  <si>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</si>
  <si>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</si>
  <si>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</si>
  <si>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</si>
  <si>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</si>
  <si>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</si>
  <si>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</si>
  <si>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</si>
  <si>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</si>
  <si>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</si>
  <si>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</si>
  <si>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</si>
  <si>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</si>
  <si>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</si>
  <si>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</si>
  <si>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</si>
  <si>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</si>
  <si>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</si>
  <si>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</si>
  <si>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</si>
  <si>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</si>
  <si>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</si>
  <si>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</si>
  <si>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</si>
  <si>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</si>
  <si>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</si>
  <si>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</si>
  <si>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</si>
  <si>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</si>
  <si>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</si>
  <si>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</si>
  <si>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</si>
  <si>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</si>
  <si>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</si>
  <si>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</si>
  <si>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</si>
  <si>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</si>
  <si>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</si>
  <si>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</si>
  <si>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</si>
  <si>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</si>
  <si>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</si>
  <si>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</si>
  <si>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</si>
  <si>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</si>
  <si>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</si>
  <si>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</si>
  <si>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</si>
  <si>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</si>
  <si>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</si>
  <si>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</si>
  <si>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</si>
  <si>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</si>
  <si>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</si>
  <si>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</si>
  <si>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</si>
  <si>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</si>
  <si>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</si>
  <si>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</si>
  <si>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</si>
  <si>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</si>
  <si>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</si>
  <si>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</si>
  <si>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</si>
  <si>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</si>
  <si>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</si>
  <si>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</si>
  <si>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</si>
  <si>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</si>
  <si>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</si>
  <si>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</si>
  <si>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</si>
  <si>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</si>
  <si>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</si>
  <si>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</si>
  <si>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</si>
  <si>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</si>
  <si>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</si>
  <si>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</si>
  <si>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</si>
  <si>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</si>
  <si>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</si>
  <si>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</si>
  <si>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</si>
  <si>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</si>
  <si>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</si>
  <si>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</si>
  <si>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</si>
  <si>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</si>
  <si>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</si>
  <si>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</si>
  <si>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</si>
  <si>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</si>
  <si>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</si>
  <si>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</si>
  <si>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</si>
  <si>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</si>
  <si>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</si>
  <si>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</si>
  <si>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</si>
  <si>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</si>
  <si>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</si>
  <si>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</si>
  <si>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</si>
  <si>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</si>
  <si>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</si>
  <si>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</si>
  <si>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</si>
  <si>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</si>
  <si>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</si>
  <si>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</si>
  <si>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</si>
  <si>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</si>
  <si>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</si>
  <si>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</si>
  <si>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</si>
  <si>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</si>
  <si>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</si>
  <si>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</si>
  <si>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</si>
  <si>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</si>
  <si>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</si>
  <si>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</si>
  <si>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</si>
  <si>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</si>
  <si>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</si>
  <si>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</si>
  <si>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</si>
  <si>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</si>
  <si>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</si>
  <si>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</si>
  <si>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</si>
  <si>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</si>
  <si>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</si>
  <si>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</si>
  <si>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</si>
  <si>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</si>
  <si>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</si>
  <si>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</si>
  <si>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</si>
  <si>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</si>
  <si>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</si>
  <si>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</si>
  <si>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</si>
  <si>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</si>
  <si>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</si>
  <si>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</si>
  <si>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</si>
  <si>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</si>
  <si>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</si>
  <si>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</si>
  <si>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</si>
  <si>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</si>
  <si>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</si>
  <si>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</si>
  <si>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</si>
  <si>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</si>
  <si>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</si>
  <si>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</si>
  <si>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</si>
  <si>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</si>
  <si>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</si>
  <si>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</si>
  <si>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</si>
  <si>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</si>
  <si>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</si>
  <si>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</si>
  <si>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</si>
  <si>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</si>
  <si>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</si>
  <si>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</si>
  <si>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</si>
  <si>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</si>
  <si>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</si>
  <si>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</si>
  <si>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</si>
  <si>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</si>
  <si>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</si>
  <si>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</si>
  <si>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</si>
  <si>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</si>
  <si>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</si>
  <si>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</si>
  <si>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</si>
  <si>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</si>
  <si>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</si>
  <si>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</si>
  <si>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</si>
  <si>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</si>
  <si>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</si>
  <si>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</si>
  <si>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</si>
  <si>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</si>
  <si>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</si>
  <si>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</si>
  <si>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</si>
  <si>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</si>
  <si>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</si>
  <si>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</si>
  <si>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</si>
  <si>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</si>
  <si>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</si>
  <si>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</si>
  <si>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</si>
  <si>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</si>
  <si>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</si>
  <si>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</si>
  <si>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</si>
  <si>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</si>
  <si>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</si>
  <si>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</si>
  <si>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</si>
  <si>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</si>
  <si>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</si>
  <si>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</si>
  <si>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</si>
  <si>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</si>
  <si>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</si>
  <si>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</si>
  <si>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</si>
  <si>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</si>
  <si>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</si>
  <si>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</si>
  <si>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</si>
  <si>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</si>
  <si>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</si>
  <si>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</si>
  <si>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</si>
  <si>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</si>
  <si>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</si>
  <si>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</si>
  <si>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</si>
  <si>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</si>
  <si>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</si>
  <si>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</si>
  <si>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</si>
  <si>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</si>
  <si>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</si>
  <si>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</si>
  <si>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</si>
  <si>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</si>
  <si>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</si>
  <si>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</si>
  <si>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</si>
  <si>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</si>
  <si>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</si>
  <si>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</si>
  <si>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</si>
  <si>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</si>
  <si>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</si>
  <si>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</si>
  <si>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</si>
  <si>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</si>
  <si>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</si>
  <si>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</si>
  <si>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</si>
  <si>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</si>
  <si>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</si>
  <si>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</si>
  <si>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</si>
  <si>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</si>
  <si>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</si>
  <si>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</si>
  <si>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</si>
  <si>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</si>
  <si>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</si>
  <si>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</si>
  <si>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</si>
  <si>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</si>
  <si>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</si>
  <si>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</si>
  <si>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</si>
  <si>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</si>
  <si>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</si>
  <si>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</si>
  <si>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</si>
  <si>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</si>
  <si>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</si>
  <si>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</si>
  <si>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</si>
  <si>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</si>
  <si>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</si>
  <si>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</si>
  <si>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</si>
  <si>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</si>
  <si>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</si>
  <si>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</si>
  <si>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</si>
  <si>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</si>
  <si>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</si>
  <si>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</si>
  <si>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</si>
  <si>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</si>
  <si>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</si>
  <si>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</si>
  <si>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</si>
  <si>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</si>
  <si>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</si>
  <si>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</si>
  <si>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</si>
  <si>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</si>
  <si>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</si>
  <si>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</si>
  <si>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</si>
  <si>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</si>
  <si>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</si>
  <si>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</si>
  <si>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</si>
  <si>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</si>
  <si>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</si>
  <si>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</si>
  <si>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</si>
  <si>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</si>
  <si>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</si>
  <si>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</si>
  <si>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</si>
  <si>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</si>
  <si>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</si>
  <si>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</si>
  <si>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</si>
  <si>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</si>
  <si>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</si>
  <si>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</si>
  <si>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</si>
  <si>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</si>
  <si>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</si>
  <si>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</si>
  <si>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</si>
  <si>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</si>
  <si>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</si>
  <si>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</si>
  <si>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</si>
  <si>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</si>
  <si>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</si>
  <si>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</si>
  <si>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</si>
  <si>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</si>
  <si>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</si>
  <si>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</si>
  <si>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</si>
  <si>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</si>
  <si>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</si>
  <si>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</si>
  <si>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</si>
  <si>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</si>
  <si>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</si>
  <si>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</si>
  <si>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</si>
  <si>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</si>
  <si>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</si>
  <si>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</si>
  <si>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</si>
  <si>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</si>
  <si>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</si>
  <si>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</si>
  <si>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</si>
  <si>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</si>
  <si>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</si>
  <si>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</si>
  <si>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</si>
  <si>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</si>
  <si>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</si>
  <si>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</si>
  <si>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</si>
  <si>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</si>
  <si>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</si>
  <si>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</si>
  <si>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</si>
  <si>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</si>
  <si>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</si>
  <si>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</si>
  <si>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</si>
  <si>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</si>
  <si>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</si>
  <si>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</si>
  <si>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</si>
  <si>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</si>
  <si>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</si>
  <si>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</si>
  <si>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</si>
  <si>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</si>
  <si>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</si>
  <si>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</si>
  <si>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</si>
  <si>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</si>
  <si>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</si>
  <si>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</si>
  <si>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</si>
  <si>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</si>
  <si>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</si>
  <si>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</si>
  <si>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</si>
  <si>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</si>
  <si>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</si>
  <si>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</si>
  <si>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</si>
  <si>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</si>
  <si>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</si>
  <si>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</si>
  <si>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</si>
  <si>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</si>
  <si>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</si>
  <si>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</si>
  <si>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</si>
  <si>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</si>
  <si>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</si>
  <si>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</si>
  <si>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</si>
  <si>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</si>
  <si>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</si>
  <si>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</si>
  <si>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</si>
  <si>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</si>
  <si>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</si>
  <si>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</si>
  <si>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</si>
  <si>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</si>
  <si>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</si>
  <si>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</si>
  <si>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</si>
  <si>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</si>
  <si>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</si>
  <si>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</si>
  <si>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</si>
  <si>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</si>
  <si>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</si>
  <si>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</si>
  <si>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</si>
  <si>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</si>
  <si>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</si>
  <si>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</si>
  <si>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</si>
  <si>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</si>
  <si>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</si>
  <si>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</si>
  <si>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</si>
  <si>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</si>
  <si>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</si>
  <si>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</si>
  <si>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</si>
  <si>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</si>
  <si>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</si>
  <si>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</si>
  <si>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</si>
  <si>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</si>
  <si>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</si>
  <si>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</si>
  <si>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</si>
  <si>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</si>
  <si>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</si>
  <si>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</si>
  <si>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</si>
  <si>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</si>
  <si>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</si>
  <si>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</si>
  <si>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</si>
  <si>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</si>
  <si>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</si>
  <si>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</si>
  <si>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</si>
  <si>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</si>
  <si>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</si>
  <si>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</si>
  <si>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</si>
  <si>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</si>
  <si>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</si>
  <si>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</si>
  <si>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</si>
  <si>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</si>
  <si>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</si>
  <si>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</si>
  <si>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</si>
  <si>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</si>
  <si>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</si>
  <si>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</si>
  <si>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</si>
  <si>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</si>
  <si>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</si>
  <si>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</si>
  <si>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</si>
  <si>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</si>
  <si>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</si>
  <si>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</si>
  <si>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</si>
  <si>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</si>
  <si>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</si>
  <si>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</si>
  <si>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</si>
  <si>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</si>
  <si>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</si>
  <si>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</si>
  <si>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</si>
  <si>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</si>
  <si>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</si>
  <si>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</si>
  <si>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</si>
  <si>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</si>
  <si>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</si>
  <si>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</si>
  <si>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</si>
  <si>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</si>
  <si>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</si>
  <si>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</si>
  <si>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</si>
  <si>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</si>
  <si>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</si>
  <si>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</si>
  <si>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</si>
  <si>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</si>
  <si>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</si>
  <si>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</si>
  <si>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</si>
  <si>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</si>
  <si>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</si>
  <si>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</si>
  <si>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</si>
  <si>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</si>
  <si>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</si>
  <si>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</si>
  <si>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</si>
  <si>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</si>
  <si>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</si>
  <si>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</si>
  <si>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</si>
  <si>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</si>
  <si>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</si>
  <si>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</si>
  <si>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</si>
  <si>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</si>
  <si>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</si>
  <si>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</si>
  <si>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</si>
  <si>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</si>
  <si>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</si>
  <si>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</si>
  <si>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</si>
  <si>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</si>
  <si>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</si>
  <si>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</si>
  <si>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</si>
  <si>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</si>
  <si>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</si>
  <si>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</si>
  <si>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</si>
  <si>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</si>
  <si>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</si>
  <si>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</si>
  <si>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</si>
  <si>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</si>
  <si>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</si>
  <si>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</si>
  <si>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</si>
  <si>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</si>
  <si>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</si>
  <si>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</si>
  <si>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</si>
  <si>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</si>
  <si>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</si>
  <si>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</si>
  <si>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</si>
  <si>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</si>
  <si>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</si>
  <si>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</si>
  <si>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</si>
  <si>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</si>
  <si>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</si>
  <si>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</si>
  <si>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</si>
  <si>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</si>
  <si>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</si>
  <si>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</si>
  <si>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</si>
  <si>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</si>
  <si>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</si>
  <si>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</si>
  <si>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</si>
  <si>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</si>
  <si>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</si>
  <si>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</si>
  <si>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</si>
  <si>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</si>
  <si>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</si>
  <si>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</si>
  <si>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</si>
  <si>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</si>
  <si>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</si>
  <si>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</si>
  <si>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</si>
  <si>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</si>
  <si>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</si>
  <si>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</si>
  <si>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</si>
  <si>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</si>
  <si>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</si>
  <si>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</si>
  <si>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</si>
  <si>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</si>
  <si>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</si>
  <si>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</si>
  <si>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</si>
  <si>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</si>
  <si>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</si>
  <si>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</si>
  <si>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</si>
  <si>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</si>
  <si>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</si>
  <si>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</si>
  <si>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</si>
  <si>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</si>
  <si>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</si>
  <si>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</si>
  <si>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</si>
  <si>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</si>
  <si>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</si>
  <si>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</si>
  <si>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</si>
  <si>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</si>
  <si>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</si>
  <si>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</si>
  <si>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</si>
  <si>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</si>
  <si>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</si>
  <si>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</si>
  <si>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</si>
  <si>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</si>
  <si>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</si>
  <si>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</si>
  <si>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</si>
  <si>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</si>
  <si>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</si>
  <si>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</si>
  <si>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</si>
  <si>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</si>
  <si>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</si>
  <si>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</si>
  <si>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</si>
  <si>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</si>
  <si>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</si>
  <si>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</si>
  <si>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</si>
  <si>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</si>
  <si>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</si>
  <si>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</si>
  <si>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</si>
  <si>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</si>
  <si>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</si>
  <si>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</si>
  <si>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</si>
  <si>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</si>
  <si>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</si>
  <si>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</si>
  <si>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</si>
  <si>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</si>
  <si>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</si>
  <si>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</si>
  <si>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</si>
  <si>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</si>
  <si>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</si>
  <si>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</si>
  <si>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</si>
  <si>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</si>
  <si>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</si>
  <si>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</si>
  <si>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</si>
  <si>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</si>
  <si>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</si>
  <si>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</si>
  <si>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</si>
  <si>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</si>
  <si>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</si>
  <si>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</si>
  <si>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</si>
  <si>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</si>
  <si>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</si>
  <si>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</si>
  <si>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</si>
  <si>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</si>
  <si>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</si>
  <si>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</si>
  <si>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</si>
  <si>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</si>
  <si>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</si>
  <si>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</si>
  <si>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</si>
  <si>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</si>
  <si>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</si>
  <si>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</si>
  <si>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</si>
  <si>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</si>
  <si>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</si>
  <si>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</si>
  <si>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</si>
  <si>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</si>
  <si>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</si>
  <si>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</si>
  <si>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</si>
  <si>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</si>
  <si>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</si>
  <si>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</si>
  <si>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</si>
  <si>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</si>
  <si>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</si>
  <si>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</si>
  <si>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</si>
  <si>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</si>
  <si>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</si>
  <si>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</si>
  <si>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</si>
  <si>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</si>
  <si>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</si>
  <si>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</si>
  <si>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</si>
  <si>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</si>
  <si>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</si>
  <si>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</si>
  <si>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</si>
  <si>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</si>
  <si>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</si>
  <si>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</si>
  <si>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</si>
  <si>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</si>
  <si>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</si>
  <si>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</si>
  <si>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</si>
  <si>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</si>
  <si>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</si>
  <si>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</si>
  <si>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</si>
  <si>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</si>
  <si>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</si>
  <si>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</si>
  <si>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</si>
  <si>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</si>
  <si>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</si>
  <si>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</si>
  <si>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</si>
  <si>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</si>
  <si>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</si>
  <si>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</si>
  <si>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</si>
  <si>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</si>
  <si>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</si>
  <si>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</si>
  <si>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</si>
  <si>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</si>
  <si>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</si>
  <si>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</si>
  <si>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</si>
  <si>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</si>
  <si>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</si>
  <si>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</si>
  <si>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</si>
  <si>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</si>
  <si>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</si>
  <si>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</si>
  <si>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</si>
  <si>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</si>
  <si>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</si>
  <si>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</si>
  <si>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</si>
  <si>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</si>
  <si>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</si>
  <si>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</si>
  <si>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</si>
  <si>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</si>
  <si>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</si>
  <si>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</si>
  <si>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</si>
  <si>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</si>
  <si>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</si>
  <si>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</si>
  <si>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</si>
  <si>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</si>
  <si>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</si>
  <si>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</si>
  <si>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</si>
  <si>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</si>
  <si>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</si>
  <si>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</si>
  <si>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</si>
  <si>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</si>
  <si>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</si>
  <si>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</si>
  <si>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</si>
  <si>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</si>
  <si>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</si>
  <si>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</si>
  <si>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</si>
  <si>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</si>
  <si>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</si>
  <si>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</si>
  <si>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</si>
  <si>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</si>
  <si>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</si>
  <si>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</si>
  <si>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</si>
  <si>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</si>
  <si>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</si>
  <si>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</si>
  <si>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</si>
  <si>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</si>
  <si>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</si>
  <si>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</si>
  <si>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</si>
  <si>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</si>
  <si>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</si>
  <si>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</si>
  <si>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</si>
  <si>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</si>
  <si>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</si>
  <si>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</si>
  <si>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</si>
  <si>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</si>
  <si>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</si>
  <si>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</si>
  <si>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</si>
  <si>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</si>
  <si>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</si>
  <si>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</si>
  <si>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</si>
  <si>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</si>
  <si>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</si>
  <si>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</si>
  <si>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</si>
  <si>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</si>
  <si>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</si>
  <si>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</si>
  <si>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</si>
  <si>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</si>
  <si>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</si>
  <si>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</si>
  <si>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</si>
  <si>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</si>
  <si>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</si>
  <si>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</si>
  <si>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</si>
  <si>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</si>
  <si>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</si>
  <si>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</si>
  <si>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</si>
  <si>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</si>
  <si>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</si>
  <si>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</si>
  <si>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</si>
  <si>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</si>
  <si>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</si>
  <si>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</si>
  <si>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</si>
  <si>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</si>
  <si>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</si>
  <si>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</si>
  <si>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</si>
  <si>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</si>
  <si>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</si>
  <si>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</si>
  <si>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</si>
  <si>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</si>
  <si>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</si>
  <si>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</si>
  <si>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</si>
  <si>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</si>
  <si>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</si>
  <si>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</si>
  <si>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</si>
  <si>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</si>
  <si>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</si>
  <si>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</si>
  <si>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</si>
  <si>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</si>
  <si>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</si>
  <si>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</si>
  <si>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</si>
  <si>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</si>
  <si>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</si>
  <si>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</si>
  <si>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</si>
  <si>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</si>
  <si>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</si>
  <si>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</si>
  <si>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</si>
  <si>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</si>
  <si>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</si>
  <si>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</si>
  <si>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</si>
  <si>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</si>
  <si>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</si>
  <si>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</si>
  <si>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</si>
  <si>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</si>
  <si>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</si>
  <si>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</si>
  <si>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</si>
  <si>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</si>
  <si>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</si>
  <si>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</si>
  <si>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</si>
  <si>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</si>
  <si>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</si>
  <si>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</si>
  <si>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</si>
  <si>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</si>
  <si>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</si>
  <si>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</si>
  <si>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</si>
  <si>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</si>
  <si>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</si>
  <si>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</si>
  <si>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</si>
  <si>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</si>
  <si>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</si>
  <si>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</si>
  <si>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</si>
  <si>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</si>
  <si>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</si>
  <si>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</si>
  <si>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</si>
  <si>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</si>
  <si>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</si>
  <si>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</si>
  <si>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</si>
  <si>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</si>
  <si>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</si>
  <si>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</si>
  <si>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</si>
  <si>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</si>
  <si>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</si>
  <si>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</si>
  <si>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</si>
  <si>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</si>
  <si>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</si>
  <si>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</si>
  <si>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</si>
  <si>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</si>
  <si>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</si>
  <si>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</si>
  <si>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</si>
  <si>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</si>
  <si>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</si>
  <si>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</si>
  <si>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</si>
  <si>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</si>
  <si>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</si>
  <si>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</si>
  <si>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</si>
  <si>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</si>
  <si>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</si>
  <si>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</si>
  <si>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</si>
  <si>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</si>
  <si>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</si>
  <si>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</si>
  <si>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</si>
  <si>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</si>
  <si>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</si>
  <si>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</si>
  <si>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</si>
  <si>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</si>
  <si>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</si>
  <si>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</si>
  <si>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</si>
  <si>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</si>
  <si>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</si>
  <si>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</si>
  <si>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</si>
  <si>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</si>
  <si>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</si>
  <si>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</si>
  <si>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</si>
  <si>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</si>
  <si>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</si>
  <si>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</si>
  <si>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</si>
  <si>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</si>
  <si>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</si>
  <si>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</si>
  <si>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</si>
  <si>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</si>
  <si>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</si>
  <si>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</si>
  <si>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</si>
  <si>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</si>
  <si>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</si>
  <si>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</si>
  <si>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</si>
  <si>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</si>
  <si>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</si>
  <si>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</si>
  <si>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</si>
  <si>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</si>
  <si>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</si>
  <si>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</si>
  <si>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</si>
  <si>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</si>
  <si>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</si>
  <si>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</si>
  <si>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</si>
  <si>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</si>
  <si>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</si>
  <si>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</si>
  <si>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</si>
  <si>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</si>
  <si>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</si>
  <si>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</si>
  <si>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</si>
  <si>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</si>
  <si>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</si>
  <si>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</si>
  <si>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</si>
  <si>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</si>
  <si>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</si>
  <si>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</si>
  <si>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</si>
  <si>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</si>
  <si>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</si>
  <si>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</si>
  <si>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</si>
  <si>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</si>
  <si>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</si>
  <si>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</si>
  <si>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</si>
  <si>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</si>
  <si>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</si>
  <si>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</si>
  <si>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</si>
  <si>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</si>
  <si>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</si>
  <si>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</si>
  <si>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</si>
  <si>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</si>
  <si>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</si>
  <si>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</si>
  <si>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</si>
  <si>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</si>
  <si>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</si>
  <si>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</si>
  <si>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</si>
  <si>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</si>
  <si>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</si>
  <si>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</si>
  <si>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</si>
  <si>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</si>
  <si>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</si>
  <si>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</si>
  <si>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</si>
  <si>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</si>
  <si>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</si>
  <si>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</si>
  <si>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</si>
  <si>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</si>
  <si>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</si>
  <si>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</si>
  <si>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</si>
  <si>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</si>
  <si>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</si>
  <si>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</si>
  <si>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</si>
  <si>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</si>
  <si>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</si>
  <si>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</si>
  <si>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</si>
  <si>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</si>
  <si>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</si>
  <si>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</si>
  <si>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</si>
  <si>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</si>
  <si>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</si>
  <si>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</si>
  <si>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</si>
  <si>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</si>
  <si>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</si>
  <si>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</si>
  <si>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</si>
  <si>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</si>
  <si>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</si>
  <si>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</si>
  <si>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</si>
  <si>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</si>
  <si>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</si>
  <si>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</si>
  <si>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</si>
  <si>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</si>
  <si>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</si>
  <si>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</si>
  <si>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</si>
  <si>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</si>
  <si>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</si>
  <si>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</si>
  <si>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</si>
  <si>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</si>
  <si>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</si>
  <si>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</si>
  <si>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</si>
  <si>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</si>
  <si>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</si>
  <si>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</si>
  <si>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</si>
  <si>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</si>
  <si>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</si>
  <si>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</si>
  <si>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</si>
  <si>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</si>
  <si>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</si>
  <si>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</si>
  <si>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</si>
  <si>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</si>
  <si>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</si>
  <si>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</si>
  <si>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</si>
  <si>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</si>
  <si>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</si>
  <si>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</si>
  <si>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</si>
  <si>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</si>
  <si>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</si>
  <si>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</si>
  <si>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</si>
  <si>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</si>
  <si>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</si>
  <si>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</si>
  <si>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</si>
  <si>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</si>
  <si>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</si>
  <si>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</si>
  <si>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</si>
  <si>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</si>
  <si>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</si>
  <si>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</si>
  <si>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</si>
  <si>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</si>
  <si>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</si>
  <si>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</si>
  <si>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</si>
  <si>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</si>
  <si>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</si>
  <si>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</si>
  <si>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</si>
  <si>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</si>
  <si>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</si>
  <si>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</si>
  <si>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</si>
  <si>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</si>
  <si>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</si>
  <si>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</si>
  <si>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</si>
  <si>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</si>
  <si>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</si>
  <si>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</si>
  <si>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</si>
  <si>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</si>
  <si>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</si>
  <si>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</si>
  <si>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</si>
  <si>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</si>
  <si>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</si>
  <si>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</si>
  <si>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</si>
  <si>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</si>
  <si>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</si>
  <si>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</si>
  <si>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</si>
  <si>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</si>
  <si>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</si>
  <si>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</si>
  <si>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</si>
  <si>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</si>
  <si>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</si>
  <si>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</si>
  <si>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</si>
  <si>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</si>
  <si>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</si>
  <si>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</si>
  <si>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</si>
  <si>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</si>
  <si>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</si>
  <si>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</si>
  <si>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</si>
  <si>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</si>
  <si>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</si>
  <si>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</si>
  <si>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</si>
  <si>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</si>
  <si>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</si>
  <si>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</si>
  <si>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</si>
  <si>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</si>
  <si>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</si>
  <si>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</si>
  <si>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</si>
  <si>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</si>
  <si>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</si>
  <si>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</si>
  <si>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</si>
  <si>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</si>
  <si>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</si>
  <si>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</si>
  <si>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</si>
  <si>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</si>
  <si>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</si>
  <si>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</si>
  <si>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</si>
  <si>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</si>
  <si>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</si>
  <si>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</si>
  <si>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</si>
  <si>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</si>
  <si>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</si>
  <si>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</si>
  <si>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</si>
  <si>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</si>
  <si>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</si>
  <si>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</si>
  <si>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</si>
  <si>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</si>
  <si>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</si>
  <si>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</si>
  <si>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</si>
  <si>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</si>
  <si>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</si>
  <si>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</si>
  <si>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</si>
  <si>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</si>
  <si>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</si>
  <si>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</si>
  <si>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</si>
  <si>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</si>
  <si>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</si>
  <si>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</si>
  <si>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</si>
  <si>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</si>
  <si>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</si>
  <si>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</si>
  <si>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</si>
  <si>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</si>
  <si>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</si>
  <si>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</si>
  <si>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</si>
  <si>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</si>
  <si>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</si>
  <si>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</si>
  <si>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</si>
  <si>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</si>
  <si>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</si>
  <si>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</si>
  <si>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</si>
  <si>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</si>
  <si>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</si>
  <si>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</si>
  <si>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</si>
  <si>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</si>
  <si>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</si>
  <si>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</si>
  <si>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</si>
  <si>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</si>
  <si>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</si>
  <si>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</si>
  <si>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</si>
  <si>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</si>
  <si>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</si>
  <si>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</si>
  <si>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</si>
  <si>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</si>
  <si>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</si>
  <si>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</si>
  <si>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</si>
  <si>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</si>
  <si>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</si>
  <si>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</si>
  <si>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</si>
  <si>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</si>
  <si>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</si>
  <si>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</si>
  <si>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</si>
  <si>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</si>
  <si>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</si>
  <si>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</si>
  <si>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</si>
  <si>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</si>
  <si>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</si>
  <si>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</si>
  <si>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</si>
  <si>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</si>
  <si>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</si>
  <si>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</si>
  <si>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</si>
  <si>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</si>
  <si>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</si>
  <si>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</si>
  <si>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</si>
  <si>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</si>
  <si>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</si>
  <si>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</si>
  <si>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</si>
  <si>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</si>
  <si>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</si>
  <si>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</si>
  <si>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</si>
  <si>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</si>
  <si>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</si>
  <si>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</si>
  <si>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</si>
  <si>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</si>
  <si>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</si>
  <si>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</si>
  <si>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</si>
  <si>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</si>
  <si>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</si>
  <si>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</si>
  <si>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</si>
  <si>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</si>
  <si>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</si>
  <si>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</si>
  <si>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</si>
  <si>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</si>
  <si>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</si>
  <si>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</si>
  <si>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</si>
  <si>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</si>
  <si>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</si>
  <si>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</si>
  <si>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</si>
  <si>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</si>
  <si>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</si>
  <si>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</si>
  <si>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</si>
  <si>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</si>
  <si>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</si>
  <si>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</si>
  <si>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</si>
  <si>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</si>
  <si>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</si>
  <si>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</si>
  <si>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</si>
  <si>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</si>
  <si>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</si>
  <si>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</si>
  <si>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</si>
  <si>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</si>
  <si>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</si>
  <si>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</si>
  <si>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</si>
  <si>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</si>
  <si>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</si>
  <si>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</si>
  <si>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</si>
  <si>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</si>
  <si>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</si>
  <si>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</si>
  <si>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</si>
  <si>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</si>
  <si>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</si>
  <si>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</si>
  <si>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</si>
  <si>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</si>
  <si>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</si>
  <si>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</si>
  <si>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</si>
  <si>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</si>
  <si>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</si>
  <si>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</si>
  <si>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</si>
  <si>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</si>
  <si>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</si>
  <si>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</si>
  <si>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</si>
  <si>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</si>
  <si>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</si>
  <si>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</si>
  <si>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</si>
  <si>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</si>
  <si>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</si>
  <si>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</si>
  <si>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</si>
  <si>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</si>
  <si>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</si>
  <si>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</si>
  <si>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</si>
  <si>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</si>
  <si>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</si>
  <si>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</si>
  <si>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</si>
  <si>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</si>
  <si>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</si>
  <si>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</si>
  <si>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</si>
  <si>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</si>
  <si>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</si>
  <si>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</si>
  <si>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</si>
  <si>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</si>
  <si>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</si>
  <si>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</si>
  <si>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</si>
  <si>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</si>
  <si>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</si>
  <si>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</si>
  <si>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</si>
  <si>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</si>
  <si>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</si>
  <si>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</si>
  <si>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</si>
  <si>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</si>
  <si>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</si>
  <si>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</si>
  <si>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</si>
  <si>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</si>
  <si>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</si>
  <si>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</si>
  <si>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</si>
  <si>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</si>
  <si>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</si>
  <si>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</si>
  <si>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</si>
  <si>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</si>
  <si>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</si>
  <si>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</si>
  <si>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</si>
  <si>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</si>
  <si>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</si>
  <si>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</si>
  <si>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</si>
  <si>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</si>
  <si>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</si>
  <si>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</si>
  <si>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</si>
  <si>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</si>
  <si>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</si>
  <si>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</si>
  <si>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</si>
  <si>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</si>
  <si>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</si>
  <si>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</si>
  <si>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</si>
  <si>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</si>
  <si>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</si>
  <si>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</si>
  <si>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</si>
  <si>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</si>
  <si>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</si>
  <si>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</si>
  <si>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</si>
  <si>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</si>
  <si>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</si>
  <si>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</si>
  <si>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</si>
  <si>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</si>
  <si>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</si>
  <si>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</si>
  <si>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</si>
  <si>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</si>
  <si>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</si>
  <si>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</si>
  <si>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</si>
  <si>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</si>
  <si>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</si>
  <si>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</si>
  <si>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</si>
  <si>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</si>
  <si>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</si>
  <si>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</si>
  <si>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</si>
  <si>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</si>
  <si>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</si>
  <si>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</si>
  <si>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</si>
  <si>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</si>
  <si>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</si>
  <si>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</si>
  <si>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</si>
  <si>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</si>
  <si>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</si>
  <si>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</si>
  <si>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</si>
  <si>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</si>
  <si>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</si>
  <si>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</si>
  <si>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</si>
  <si>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</si>
  <si>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</si>
  <si>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</si>
  <si>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</si>
  <si>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</si>
  <si>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</si>
  <si>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</si>
  <si>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</si>
  <si>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</si>
  <si>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</si>
  <si>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</si>
  <si>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</si>
  <si>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</si>
  <si>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</si>
  <si>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</si>
  <si>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</si>
  <si>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</si>
  <si>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</si>
  <si>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</si>
  <si>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</si>
  <si>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</si>
  <si>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</si>
  <si>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</si>
  <si>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</si>
  <si>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</si>
  <si>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</si>
  <si>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</si>
  <si>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</si>
  <si>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</si>
  <si>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</si>
  <si>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</si>
  <si>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</si>
  <si>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</si>
  <si>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</si>
  <si>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</si>
  <si>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</si>
  <si>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</si>
  <si>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</si>
  <si>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</si>
  <si>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</si>
  <si>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</si>
  <si>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</si>
  <si>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</si>
  <si>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</si>
  <si>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</si>
  <si>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</si>
  <si>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</si>
  <si>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</si>
  <si>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</si>
  <si>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</si>
  <si>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</si>
  <si>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</si>
  <si>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</si>
  <si>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</si>
  <si>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</si>
  <si>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</si>
  <si>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</si>
  <si>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</si>
  <si>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</si>
  <si>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</si>
  <si>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</si>
  <si>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</si>
  <si>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</si>
  <si>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</si>
  <si>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</si>
  <si>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</si>
  <si>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</si>
  <si>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</si>
  <si>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</si>
  <si>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</si>
  <si>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</si>
  <si>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</si>
  <si>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</si>
  <si>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</si>
  <si>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</si>
  <si>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</si>
  <si>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</si>
  <si>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</si>
  <si>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</si>
  <si>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</si>
  <si>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</si>
  <si>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</si>
  <si>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</si>
  <si>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</si>
  <si>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</si>
  <si>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</si>
  <si>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</si>
  <si>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</si>
  <si>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</si>
  <si>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</si>
  <si>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</si>
  <si>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</si>
  <si>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</si>
  <si>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</si>
  <si>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</si>
  <si>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</si>
  <si>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</si>
  <si>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</si>
  <si>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</si>
  <si>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</si>
  <si>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</si>
  <si>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</si>
  <si>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</si>
  <si>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</si>
  <si>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</si>
  <si>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</si>
  <si>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</si>
  <si>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</si>
  <si>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</si>
  <si>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</si>
  <si>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</si>
  <si>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</si>
  <si>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</si>
  <si>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</si>
  <si>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</si>
  <si>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</si>
  <si>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</si>
  <si>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</si>
  <si>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</si>
  <si>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</si>
  <si>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</si>
  <si>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</si>
  <si>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</si>
  <si>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</si>
  <si>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</si>
  <si>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</si>
  <si>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</si>
  <si>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</si>
  <si>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</si>
  <si>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</si>
  <si>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</si>
  <si>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</si>
  <si>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</si>
  <si>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</si>
  <si>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</si>
  <si>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</si>
  <si>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</si>
  <si>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</si>
  <si>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</si>
  <si>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</si>
  <si>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</si>
  <si>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</si>
  <si>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</si>
  <si>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</si>
  <si>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</si>
  <si>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</si>
  <si>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</si>
  <si>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</si>
  <si>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</si>
  <si>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</si>
  <si>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</si>
  <si>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</si>
  <si>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</si>
  <si>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</si>
  <si>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</si>
  <si>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</si>
  <si>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</si>
  <si>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</si>
  <si>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</si>
  <si>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</si>
  <si>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</si>
  <si>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</si>
  <si>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</si>
  <si>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</si>
  <si>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</si>
  <si>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</si>
  <si>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</si>
  <si>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</si>
  <si>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</si>
  <si>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</si>
  <si>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</si>
  <si>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</si>
  <si>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</si>
  <si>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</si>
  <si>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</si>
  <si>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</si>
  <si>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</si>
  <si>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</si>
  <si>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</si>
  <si>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</si>
  <si>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</si>
  <si>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</si>
  <si>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</si>
  <si>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</si>
  <si>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</si>
  <si>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</si>
  <si>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</si>
  <si>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</si>
  <si>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</si>
  <si>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</si>
  <si>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</si>
  <si>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</si>
  <si>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</si>
  <si>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</si>
  <si>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</si>
  <si>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</si>
  <si>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</si>
  <si>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</si>
  <si>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</si>
  <si>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</si>
  <si>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</si>
  <si>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</si>
  <si>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</si>
  <si>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</si>
  <si>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</si>
  <si>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</si>
  <si>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</si>
  <si>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IV.GIMNAZIJA MARKO MARULIĆ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</si>
</sst>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10660731</v>
      </c>
      <c r="D2" s="6">
        <f>'PR-RAS'!E6</f>
        <v>10886474.84</v>
      </c>
      <c r="E2" s="6">
        <v>0</v>
      </c>
      <c r="F2" s="6">
        <v>0</v>
      </c>
      <c r="G2" s="7">
        <f t="shared" ref="G2:G264" si="0">(B2/1000)*(C2*1+D2*2)</f>
        <v>32433.680680000001</v>
      </c>
      <c r="H2" s="7">
        <f t="shared" ref="H2:H264" si="1">ABS(C2-ROUND(C2,0))+ABS(D2-ROUND(D2,0))</f>
        <v>0.16000000014901161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9415877</v>
      </c>
      <c r="D46" s="1">
        <f>'PR-RAS'!E50</f>
        <v>9867066.8200000003</v>
      </c>
      <c r="E46" s="1">
        <v>0</v>
      </c>
      <c r="F46" s="1">
        <v>0</v>
      </c>
      <c r="G46" s="2">
        <f t="shared" si="0"/>
        <v>1311750.4787999999</v>
      </c>
      <c r="H46" s="2">
        <f t="shared" si="1"/>
        <v>0.17999999970197678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9413244</v>
      </c>
      <c r="D64" s="1">
        <f>'PR-RAS'!E68</f>
        <v>9849827.9000000004</v>
      </c>
      <c r="E64" s="1">
        <v>0</v>
      </c>
      <c r="F64" s="1">
        <v>0</v>
      </c>
      <c r="G64" s="2">
        <f t="shared" si="0"/>
        <v>1834112.6874000002</v>
      </c>
      <c r="H64" s="2">
        <f t="shared" si="1"/>
        <v>9.999999962747097E-2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9407244</v>
      </c>
      <c r="D65" s="1">
        <f>'PR-RAS'!E69</f>
        <v>9843827.9000000004</v>
      </c>
      <c r="E65" s="1">
        <v>0</v>
      </c>
      <c r="F65" s="1">
        <v>0</v>
      </c>
      <c r="G65" s="2">
        <f t="shared" si="0"/>
        <v>1862073.5872000002</v>
      </c>
      <c r="H65" s="2">
        <f t="shared" si="1"/>
        <v>9.999999962747097E-2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6000</v>
      </c>
      <c r="D66" s="1">
        <f>'PR-RAS'!E70</f>
        <v>6000</v>
      </c>
      <c r="E66" s="1">
        <v>0</v>
      </c>
      <c r="F66" s="1">
        <v>0</v>
      </c>
      <c r="G66" s="2">
        <f t="shared" si="0"/>
        <v>1170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2633</v>
      </c>
      <c r="D70" s="1">
        <f>'PR-RAS'!E74</f>
        <v>6744.92</v>
      </c>
      <c r="E70" s="1">
        <v>0</v>
      </c>
      <c r="F70" s="1">
        <v>0</v>
      </c>
      <c r="G70" s="2">
        <f t="shared" si="0"/>
        <v>1112.4759600000002</v>
      </c>
      <c r="H70" s="2">
        <f t="shared" si="1"/>
        <v>7.999999999992724E-2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2633</v>
      </c>
      <c r="D71" s="1">
        <f>'PR-RAS'!E75</f>
        <v>6744.92</v>
      </c>
      <c r="E71" s="1">
        <v>0</v>
      </c>
      <c r="F71" s="1">
        <v>0</v>
      </c>
      <c r="G71" s="2">
        <f t="shared" si="0"/>
        <v>1128.5988000000002</v>
      </c>
      <c r="H71" s="2">
        <f t="shared" si="1"/>
        <v>7.999999999992724E-2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10494</v>
      </c>
      <c r="E73" s="1">
        <v>0</v>
      </c>
      <c r="F73" s="1">
        <v>0</v>
      </c>
      <c r="G73" s="2">
        <f t="shared" si="0"/>
        <v>1511.136</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1574.1</v>
      </c>
      <c r="E74" s="1">
        <v>0</v>
      </c>
      <c r="F74" s="1">
        <v>0</v>
      </c>
      <c r="G74" s="2">
        <f t="shared" si="0"/>
        <v>229.81859999999998</v>
      </c>
      <c r="H74" s="2">
        <f t="shared" si="1"/>
        <v>9.9999999999909051E-2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8919.9</v>
      </c>
      <c r="E76" s="1">
        <v>0</v>
      </c>
      <c r="F76" s="1">
        <v>0</v>
      </c>
      <c r="G76" s="2">
        <f t="shared" si="0"/>
        <v>1337.9849999999999</v>
      </c>
      <c r="H76" s="2">
        <f t="shared" si="1"/>
        <v>0.1000000000003638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v>
      </c>
      <c r="D78" s="1">
        <f>'PR-RAS'!E82</f>
        <v>0.4</v>
      </c>
      <c r="E78" s="1">
        <v>0</v>
      </c>
      <c r="F78" s="1">
        <v>0</v>
      </c>
      <c r="G78" s="2">
        <f t="shared" si="0"/>
        <v>0.75460000000000005</v>
      </c>
      <c r="H78" s="2">
        <f t="shared" si="1"/>
        <v>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v>
      </c>
      <c r="D79" s="1">
        <f>'PR-RAS'!E83</f>
        <v>0.4</v>
      </c>
      <c r="E79" s="1">
        <v>0</v>
      </c>
      <c r="F79" s="1">
        <v>0</v>
      </c>
      <c r="G79" s="2">
        <f t="shared" si="0"/>
        <v>0.76440000000000008</v>
      </c>
      <c r="H79" s="2">
        <f t="shared" si="1"/>
        <v>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0.4</v>
      </c>
      <c r="E81" s="1">
        <v>0</v>
      </c>
      <c r="F81" s="1">
        <v>0</v>
      </c>
      <c r="G81" s="2">
        <f t="shared" si="0"/>
        <v>0.78400000000000003</v>
      </c>
      <c r="H81" s="2">
        <f t="shared" si="1"/>
        <v>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37350</v>
      </c>
      <c r="D102" s="1">
        <f>'PR-RAS'!E106</f>
        <v>155722</v>
      </c>
      <c r="E102" s="1">
        <v>0</v>
      </c>
      <c r="F102" s="1">
        <v>0</v>
      </c>
      <c r="G102" s="2">
        <f t="shared" si="0"/>
        <v>35228.194000000003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37350</v>
      </c>
      <c r="D108" s="1">
        <f>'PR-RAS'!E112</f>
        <v>155722</v>
      </c>
      <c r="E108" s="1">
        <v>0</v>
      </c>
      <c r="F108" s="1">
        <v>0</v>
      </c>
      <c r="G108" s="2">
        <f t="shared" si="0"/>
        <v>37320.957999999999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37350</v>
      </c>
      <c r="D113" s="1">
        <f>'PR-RAS'!E117</f>
        <v>155722</v>
      </c>
      <c r="E113" s="1">
        <v>0</v>
      </c>
      <c r="F113" s="1">
        <v>0</v>
      </c>
      <c r="G113" s="2">
        <f t="shared" si="0"/>
        <v>39064.928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121875</v>
      </c>
      <c r="D120" s="1">
        <f>'PR-RAS'!E124</f>
        <v>43888</v>
      </c>
      <c r="E120" s="1">
        <v>0</v>
      </c>
      <c r="F120" s="1">
        <v>0</v>
      </c>
      <c r="G120" s="2">
        <f t="shared" si="0"/>
        <v>24948.468999999997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121875</v>
      </c>
      <c r="D124" s="1">
        <f>'PR-RAS'!E128</f>
        <v>43888</v>
      </c>
      <c r="E124" s="1">
        <v>0</v>
      </c>
      <c r="F124" s="1">
        <v>0</v>
      </c>
      <c r="G124" s="2">
        <f t="shared" si="0"/>
        <v>25787.073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43888</v>
      </c>
      <c r="E125" s="1">
        <v>0</v>
      </c>
      <c r="F125" s="1">
        <v>0</v>
      </c>
      <c r="G125" s="2">
        <f t="shared" si="0"/>
        <v>10884.224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121875</v>
      </c>
      <c r="D126" s="1">
        <f>'PR-RAS'!E130</f>
        <v>0</v>
      </c>
      <c r="E126" s="1">
        <v>0</v>
      </c>
      <c r="F126" s="1">
        <v>0</v>
      </c>
      <c r="G126" s="2">
        <f t="shared" si="0"/>
        <v>15234.375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1085620</v>
      </c>
      <c r="D129" s="1">
        <f>'PR-RAS'!E133</f>
        <v>819797.62</v>
      </c>
      <c r="E129" s="1">
        <v>0</v>
      </c>
      <c r="F129" s="1">
        <v>0</v>
      </c>
      <c r="G129" s="2">
        <f t="shared" si="0"/>
        <v>348827.55072000006</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1085620</v>
      </c>
      <c r="D130" s="1">
        <f>'PR-RAS'!E134</f>
        <v>819797.62</v>
      </c>
      <c r="E130" s="1">
        <v>0</v>
      </c>
      <c r="F130" s="1">
        <v>0</v>
      </c>
      <c r="G130" s="2">
        <f t="shared" si="0"/>
        <v>351552.76596000005</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1085620</v>
      </c>
      <c r="D131" s="1">
        <f>'PR-RAS'!E135</f>
        <v>819797.62</v>
      </c>
      <c r="E131" s="1">
        <v>0</v>
      </c>
      <c r="F131" s="1">
        <v>0</v>
      </c>
      <c r="G131" s="2">
        <f t="shared" si="0"/>
        <v>354277.98120000004</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10193773</v>
      </c>
      <c r="D147" s="1">
        <f>'PR-RAS'!E151</f>
        <v>10960003.709999999</v>
      </c>
      <c r="E147" s="1">
        <v>0</v>
      </c>
      <c r="F147" s="1">
        <v>0</v>
      </c>
      <c r="G147" s="2">
        <f t="shared" si="0"/>
        <v>4688611.9413199993</v>
      </c>
      <c r="H147" s="2">
        <f t="shared" si="1"/>
        <v>0.29000000096857548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9171661</v>
      </c>
      <c r="D148" s="1">
        <f>'PR-RAS'!E152</f>
        <v>9718234.8599999994</v>
      </c>
      <c r="E148" s="1">
        <v>0</v>
      </c>
      <c r="F148" s="1">
        <v>0</v>
      </c>
      <c r="G148" s="2">
        <f t="shared" si="0"/>
        <v>4205395.2158399997</v>
      </c>
      <c r="H148" s="2">
        <f t="shared" si="1"/>
        <v>0.14000000059604645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7602179</v>
      </c>
      <c r="D149" s="1">
        <f>'PR-RAS'!E153</f>
        <v>8044370.1799999997</v>
      </c>
      <c r="E149" s="1">
        <v>0</v>
      </c>
      <c r="F149" s="1">
        <v>0</v>
      </c>
      <c r="G149" s="2">
        <f t="shared" si="0"/>
        <v>3506256.0652799997</v>
      </c>
      <c r="H149" s="2">
        <f t="shared" si="1"/>
        <v>0.17999999970197678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7484301</v>
      </c>
      <c r="D150" s="1">
        <f>'PR-RAS'!E154</f>
        <v>7919257.8899999997</v>
      </c>
      <c r="E150" s="1">
        <v>0</v>
      </c>
      <c r="F150" s="1">
        <v>0</v>
      </c>
      <c r="G150" s="2">
        <f t="shared" si="0"/>
        <v>3475099.70022</v>
      </c>
      <c r="H150" s="2">
        <f t="shared" si="1"/>
        <v>0.11000000033527613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117878</v>
      </c>
      <c r="D152" s="1">
        <f>'PR-RAS'!E156</f>
        <v>125112.29</v>
      </c>
      <c r="E152" s="1">
        <v>0</v>
      </c>
      <c r="F152" s="1">
        <v>0</v>
      </c>
      <c r="G152" s="2">
        <f t="shared" si="0"/>
        <v>55583.489579999994</v>
      </c>
      <c r="H152" s="2">
        <f t="shared" si="1"/>
        <v>0.28999999999359716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313380</v>
      </c>
      <c r="D154" s="1">
        <f>'PR-RAS'!E158</f>
        <v>349654.89</v>
      </c>
      <c r="E154" s="1">
        <v>0</v>
      </c>
      <c r="F154" s="1">
        <v>0</v>
      </c>
      <c r="G154" s="2">
        <f t="shared" si="0"/>
        <v>154941.53633999999</v>
      </c>
      <c r="H154" s="2">
        <f t="shared" si="1"/>
        <v>0.10999999998603016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1256102</v>
      </c>
      <c r="D155" s="1">
        <f>'PR-RAS'!E159</f>
        <v>1324209.79</v>
      </c>
      <c r="E155" s="1">
        <v>0</v>
      </c>
      <c r="F155" s="1">
        <v>0</v>
      </c>
      <c r="G155" s="2">
        <f t="shared" si="0"/>
        <v>601296.32331999997</v>
      </c>
      <c r="H155" s="2">
        <f t="shared" si="1"/>
        <v>0.2099999999627471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1256102</v>
      </c>
      <c r="D157" s="1">
        <f>'PR-RAS'!E161</f>
        <v>1324209.79</v>
      </c>
      <c r="E157" s="1">
        <v>0</v>
      </c>
      <c r="F157" s="1">
        <v>0</v>
      </c>
      <c r="G157" s="2">
        <f t="shared" si="0"/>
        <v>609105.36647999997</v>
      </c>
      <c r="H157" s="2">
        <f t="shared" si="1"/>
        <v>0.2099999999627471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920389</v>
      </c>
      <c r="D159" s="1">
        <f>'PR-RAS'!E163</f>
        <v>1186370.28</v>
      </c>
      <c r="E159" s="1">
        <v>0</v>
      </c>
      <c r="F159" s="1">
        <v>0</v>
      </c>
      <c r="G159" s="2">
        <f t="shared" si="0"/>
        <v>520314.47048000002</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196816</v>
      </c>
      <c r="D160" s="1">
        <f>'PR-RAS'!E164</f>
        <v>312234.86000000004</v>
      </c>
      <c r="E160" s="1">
        <v>0</v>
      </c>
      <c r="F160" s="1">
        <v>0</v>
      </c>
      <c r="G160" s="2">
        <f t="shared" si="0"/>
        <v>130584.42948000002</v>
      </c>
      <c r="H160" s="2">
        <f t="shared" si="1"/>
        <v>0.13999999995576218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4579</v>
      </c>
      <c r="D161" s="1">
        <f>'PR-RAS'!E165</f>
        <v>88728.320000000007</v>
      </c>
      <c r="E161" s="1">
        <v>0</v>
      </c>
      <c r="F161" s="1">
        <v>0</v>
      </c>
      <c r="G161" s="2">
        <f t="shared" si="0"/>
        <v>29125.702400000002</v>
      </c>
      <c r="H161" s="2">
        <f t="shared" si="1"/>
        <v>0.32000000000698492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156484</v>
      </c>
      <c r="D162" s="1">
        <f>'PR-RAS'!E166</f>
        <v>178742.48</v>
      </c>
      <c r="E162" s="1">
        <v>0</v>
      </c>
      <c r="F162" s="1">
        <v>0</v>
      </c>
      <c r="G162" s="2">
        <f t="shared" si="0"/>
        <v>82749.002560000008</v>
      </c>
      <c r="H162" s="2">
        <f t="shared" si="1"/>
        <v>0.48000000001047738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35753</v>
      </c>
      <c r="D163" s="1">
        <f>'PR-RAS'!E167</f>
        <v>44764.06</v>
      </c>
      <c r="E163" s="1">
        <v>0</v>
      </c>
      <c r="F163" s="1">
        <v>0</v>
      </c>
      <c r="G163" s="2">
        <f t="shared" si="0"/>
        <v>20295.541440000001</v>
      </c>
      <c r="H163" s="2">
        <f t="shared" si="1"/>
        <v>5.9999999997671694E-2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237880</v>
      </c>
      <c r="D165" s="1">
        <f>'PR-RAS'!E169</f>
        <v>323999.02</v>
      </c>
      <c r="E165" s="1">
        <v>0</v>
      </c>
      <c r="F165" s="1">
        <v>0</v>
      </c>
      <c r="G165" s="2">
        <f t="shared" si="0"/>
        <v>145283.99856000001</v>
      </c>
      <c r="H165" s="2">
        <f t="shared" si="1"/>
        <v>2.0000000018626451E-2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97329</v>
      </c>
      <c r="D166" s="1">
        <f>'PR-RAS'!E170</f>
        <v>117660.2</v>
      </c>
      <c r="E166" s="1">
        <v>0</v>
      </c>
      <c r="F166" s="1">
        <v>0</v>
      </c>
      <c r="G166" s="2">
        <f t="shared" si="0"/>
        <v>54887.151000000005</v>
      </c>
      <c r="H166" s="2">
        <f t="shared" si="1"/>
        <v>0.19999999999708962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3799</v>
      </c>
      <c r="D167" s="1">
        <f>'PR-RAS'!E171</f>
        <v>5675.07</v>
      </c>
      <c r="E167" s="1">
        <v>0</v>
      </c>
      <c r="F167" s="1">
        <v>0</v>
      </c>
      <c r="G167" s="2">
        <f t="shared" si="0"/>
        <v>2514.7572399999999</v>
      </c>
      <c r="H167" s="2">
        <f t="shared" si="1"/>
        <v>6.9999999999708962E-2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80902</v>
      </c>
      <c r="D168" s="1">
        <f>'PR-RAS'!E172</f>
        <v>129319.67</v>
      </c>
      <c r="E168" s="1">
        <v>0</v>
      </c>
      <c r="F168" s="1">
        <v>0</v>
      </c>
      <c r="G168" s="2">
        <f t="shared" si="0"/>
        <v>56703.403780000001</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8373</v>
      </c>
      <c r="D169" s="1">
        <f>'PR-RAS'!E173</f>
        <v>25294.57</v>
      </c>
      <c r="E169" s="1">
        <v>0</v>
      </c>
      <c r="F169" s="1">
        <v>0</v>
      </c>
      <c r="G169" s="2">
        <f t="shared" si="0"/>
        <v>9905.6395200000006</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42153</v>
      </c>
      <c r="D170" s="1">
        <f>'PR-RAS'!E174</f>
        <v>42036.75</v>
      </c>
      <c r="E170" s="1">
        <v>0</v>
      </c>
      <c r="F170" s="1">
        <v>0</v>
      </c>
      <c r="G170" s="2">
        <f t="shared" si="0"/>
        <v>21332.2785</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5324</v>
      </c>
      <c r="D172" s="1">
        <f>'PR-RAS'!E176</f>
        <v>4012.76</v>
      </c>
      <c r="E172" s="1">
        <v>0</v>
      </c>
      <c r="F172" s="1">
        <v>0</v>
      </c>
      <c r="G172" s="2">
        <f t="shared" si="0"/>
        <v>2282.7679200000002</v>
      </c>
      <c r="H172" s="2">
        <f t="shared" si="1"/>
        <v>0.23999999999978172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299646</v>
      </c>
      <c r="D173" s="1">
        <f>'PR-RAS'!E177</f>
        <v>280720.90000000002</v>
      </c>
      <c r="E173" s="1">
        <v>0</v>
      </c>
      <c r="F173" s="1">
        <v>0</v>
      </c>
      <c r="G173" s="2">
        <f t="shared" si="0"/>
        <v>148107.10159999999</v>
      </c>
      <c r="H173" s="2">
        <f t="shared" si="1"/>
        <v>9.9999999976716936E-2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13920</v>
      </c>
      <c r="D174" s="1">
        <f>'PR-RAS'!E178</f>
        <v>38787.17</v>
      </c>
      <c r="E174" s="1">
        <v>0</v>
      </c>
      <c r="F174" s="1">
        <v>0</v>
      </c>
      <c r="G174" s="2">
        <f t="shared" si="0"/>
        <v>15828.520819999998</v>
      </c>
      <c r="H174" s="2">
        <f t="shared" si="1"/>
        <v>0.16999999999825377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150018</v>
      </c>
      <c r="D175" s="1">
        <f>'PR-RAS'!E179</f>
        <v>38699.230000000003</v>
      </c>
      <c r="E175" s="1">
        <v>0</v>
      </c>
      <c r="F175" s="1">
        <v>0</v>
      </c>
      <c r="G175" s="2">
        <f t="shared" si="0"/>
        <v>39570.464039999999</v>
      </c>
      <c r="H175" s="2">
        <f t="shared" si="1"/>
        <v>0.23000000000320142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16839</v>
      </c>
      <c r="E176" s="1">
        <v>0</v>
      </c>
      <c r="F176" s="1">
        <v>0</v>
      </c>
      <c r="G176" s="2">
        <f t="shared" si="0"/>
        <v>5893.65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34433</v>
      </c>
      <c r="D177" s="1">
        <f>'PR-RAS'!E181</f>
        <v>46768.1</v>
      </c>
      <c r="E177" s="1">
        <v>0</v>
      </c>
      <c r="F177" s="1">
        <v>0</v>
      </c>
      <c r="G177" s="2">
        <f t="shared" si="0"/>
        <v>22522.579199999996</v>
      </c>
      <c r="H177" s="2">
        <f t="shared" si="1"/>
        <v>9.9999999998544808E-2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28443</v>
      </c>
      <c r="D178" s="1">
        <f>'PR-RAS'!E182</f>
        <v>30954</v>
      </c>
      <c r="E178" s="1">
        <v>0</v>
      </c>
      <c r="F178" s="1">
        <v>0</v>
      </c>
      <c r="G178" s="2">
        <f t="shared" si="0"/>
        <v>15992.126999999999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20150</v>
      </c>
      <c r="D179" s="1">
        <f>'PR-RAS'!E183</f>
        <v>25000</v>
      </c>
      <c r="E179" s="1">
        <v>0</v>
      </c>
      <c r="F179" s="1">
        <v>0</v>
      </c>
      <c r="G179" s="2">
        <f t="shared" si="0"/>
        <v>12486.699999999999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13590</v>
      </c>
      <c r="D180" s="1">
        <f>'PR-RAS'!E184</f>
        <v>29862</v>
      </c>
      <c r="E180" s="1">
        <v>0</v>
      </c>
      <c r="F180" s="1">
        <v>0</v>
      </c>
      <c r="G180" s="2">
        <f t="shared" si="0"/>
        <v>13123.206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20062</v>
      </c>
      <c r="D181" s="1">
        <f>'PR-RAS'!E185</f>
        <v>23210</v>
      </c>
      <c r="E181" s="1">
        <v>0</v>
      </c>
      <c r="F181" s="1">
        <v>0</v>
      </c>
      <c r="G181" s="2">
        <f t="shared" si="0"/>
        <v>11966.76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19030</v>
      </c>
      <c r="D182" s="1">
        <f>'PR-RAS'!E186</f>
        <v>30601.4</v>
      </c>
      <c r="E182" s="1">
        <v>0</v>
      </c>
      <c r="F182" s="1">
        <v>0</v>
      </c>
      <c r="G182" s="2">
        <f t="shared" si="0"/>
        <v>14522.1368</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1003</v>
      </c>
      <c r="D183" s="1">
        <f>'PR-RAS'!E187</f>
        <v>67648.84</v>
      </c>
      <c r="E183" s="1">
        <v>0</v>
      </c>
      <c r="F183" s="1">
        <v>0</v>
      </c>
      <c r="G183" s="2">
        <f t="shared" si="0"/>
        <v>24806.723759999997</v>
      </c>
      <c r="H183" s="2">
        <f t="shared" si="1"/>
        <v>0.16000000000349246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185044</v>
      </c>
      <c r="D184" s="1">
        <f>'PR-RAS'!E188</f>
        <v>201766.66</v>
      </c>
      <c r="E184" s="1">
        <v>0</v>
      </c>
      <c r="F184" s="1">
        <v>0</v>
      </c>
      <c r="G184" s="2">
        <f t="shared" si="0"/>
        <v>107709.64956000001</v>
      </c>
      <c r="H184" s="2">
        <f t="shared" si="1"/>
        <v>0.33999999999650754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11580</v>
      </c>
      <c r="D185" s="1">
        <f>'PR-RAS'!E189</f>
        <v>5620</v>
      </c>
      <c r="E185" s="1">
        <v>0</v>
      </c>
      <c r="F185" s="1">
        <v>0</v>
      </c>
      <c r="G185" s="2">
        <f t="shared" si="0"/>
        <v>4198.88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14655</v>
      </c>
      <c r="D187" s="1">
        <f>'PR-RAS'!E191</f>
        <v>85366.12</v>
      </c>
      <c r="E187" s="1">
        <v>0</v>
      </c>
      <c r="F187" s="1">
        <v>0</v>
      </c>
      <c r="G187" s="2">
        <f t="shared" si="0"/>
        <v>34482.026639999996</v>
      </c>
      <c r="H187" s="2">
        <f t="shared" si="1"/>
        <v>0.11999999999534339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250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51498</v>
      </c>
      <c r="D189" s="1">
        <f>'PR-RAS'!E193</f>
        <v>37570.300000000003</v>
      </c>
      <c r="E189" s="1">
        <v>0</v>
      </c>
      <c r="F189" s="1">
        <v>0</v>
      </c>
      <c r="G189" s="2">
        <f t="shared" si="0"/>
        <v>23808.056800000002</v>
      </c>
      <c r="H189" s="2">
        <f t="shared" si="1"/>
        <v>0.30000000000291038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101987</v>
      </c>
      <c r="D190" s="1">
        <f>'PR-RAS'!E194</f>
        <v>58703.12</v>
      </c>
      <c r="E190" s="1">
        <v>0</v>
      </c>
      <c r="F190" s="1">
        <v>0</v>
      </c>
      <c r="G190" s="2">
        <f t="shared" si="0"/>
        <v>41465.322359999998</v>
      </c>
      <c r="H190" s="2">
        <f t="shared" si="1"/>
        <v>0.12000000000261934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5074</v>
      </c>
      <c r="D191" s="1">
        <f>'PR-RAS'!E195</f>
        <v>14257.12</v>
      </c>
      <c r="E191" s="1">
        <v>0</v>
      </c>
      <c r="F191" s="1">
        <v>0</v>
      </c>
      <c r="G191" s="2">
        <f t="shared" si="0"/>
        <v>6381.7656000000006</v>
      </c>
      <c r="H191" s="2">
        <f t="shared" si="1"/>
        <v>0.12000000000080036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99708</v>
      </c>
      <c r="D192" s="1">
        <f>'PR-RAS'!E196</f>
        <v>53398.57</v>
      </c>
      <c r="E192" s="1">
        <v>0</v>
      </c>
      <c r="F192" s="1">
        <v>0</v>
      </c>
      <c r="G192" s="2">
        <f t="shared" si="0"/>
        <v>39442.481740000003</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99708</v>
      </c>
      <c r="D206" s="1">
        <f>'PR-RAS'!E210</f>
        <v>53398.57</v>
      </c>
      <c r="E206" s="1">
        <v>0</v>
      </c>
      <c r="F206" s="1">
        <v>0</v>
      </c>
      <c r="G206" s="2">
        <f t="shared" si="0"/>
        <v>42333.553699999997</v>
      </c>
      <c r="H206" s="2">
        <f t="shared" si="1"/>
        <v>0.43000000000029104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4898</v>
      </c>
      <c r="D207" s="1">
        <f>'PR-RAS'!E211</f>
        <v>7154.55</v>
      </c>
      <c r="E207" s="1">
        <v>0</v>
      </c>
      <c r="F207" s="1">
        <v>0</v>
      </c>
      <c r="G207" s="2">
        <f t="shared" si="0"/>
        <v>3956.6625999999997</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16</v>
      </c>
      <c r="D208" s="1">
        <f>'PR-RAS'!E212</f>
        <v>107.31</v>
      </c>
      <c r="E208" s="1">
        <v>0</v>
      </c>
      <c r="F208" s="1">
        <v>0</v>
      </c>
      <c r="G208" s="2">
        <f t="shared" si="0"/>
        <v>47.738340000000001</v>
      </c>
      <c r="H208" s="2">
        <f t="shared" si="1"/>
        <v>0.31000000000000227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94263</v>
      </c>
      <c r="D209" s="1">
        <f>'PR-RAS'!E213</f>
        <v>46136.71</v>
      </c>
      <c r="E209" s="1">
        <v>0</v>
      </c>
      <c r="F209" s="1">
        <v>0</v>
      </c>
      <c r="G209" s="2">
        <f t="shared" si="0"/>
        <v>38799.575359999995</v>
      </c>
      <c r="H209" s="2">
        <f t="shared" si="1"/>
        <v>0.29000000000087311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531</v>
      </c>
      <c r="D210" s="1">
        <f>'PR-RAS'!E214</f>
        <v>0</v>
      </c>
      <c r="E210" s="1">
        <v>0</v>
      </c>
      <c r="F210" s="1">
        <v>0</v>
      </c>
      <c r="G210" s="2">
        <f t="shared" si="0"/>
        <v>110.979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2015</v>
      </c>
      <c r="D248" s="1">
        <f>'PR-RAS'!E252</f>
        <v>2000</v>
      </c>
      <c r="E248" s="1">
        <v>0</v>
      </c>
      <c r="F248" s="1">
        <v>0</v>
      </c>
      <c r="G248" s="2">
        <f t="shared" si="0"/>
        <v>1485.7049999999999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2015</v>
      </c>
      <c r="D255" s="1">
        <f>'PR-RAS'!E259</f>
        <v>2000</v>
      </c>
      <c r="E255" s="1">
        <v>0</v>
      </c>
      <c r="F255" s="1">
        <v>0</v>
      </c>
      <c r="G255" s="2">
        <f t="shared" si="0"/>
        <v>1527.81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500</v>
      </c>
      <c r="D256" s="1">
        <f>'PR-RAS'!E260</f>
        <v>2000</v>
      </c>
      <c r="E256" s="1">
        <v>0</v>
      </c>
      <c r="F256" s="1">
        <v>0</v>
      </c>
      <c r="G256" s="2">
        <f t="shared" si="0"/>
        <v>1147.5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1515</v>
      </c>
      <c r="D257" s="1">
        <f>'PR-RAS'!E261</f>
        <v>0</v>
      </c>
      <c r="E257" s="1">
        <v>0</v>
      </c>
      <c r="F257" s="1">
        <v>0</v>
      </c>
      <c r="G257" s="2">
        <f t="shared" si="0"/>
        <v>387.84000000000003</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10193773</v>
      </c>
      <c r="D285" s="1">
        <f>'PR-RAS'!E289</f>
        <v>10960003.709999999</v>
      </c>
      <c r="E285" s="1">
        <v>0</v>
      </c>
      <c r="F285" s="1">
        <v>0</v>
      </c>
      <c r="G285" s="2">
        <f t="shared" si="8"/>
        <v>9120313.6392799988</v>
      </c>
      <c r="H285" s="2">
        <f t="shared" si="9"/>
        <v>0.29000000096857548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466958</v>
      </c>
      <c r="D286" s="1">
        <f>'PR-RAS'!E290</f>
        <v>0</v>
      </c>
      <c r="E286" s="1">
        <v>0</v>
      </c>
      <c r="F286" s="1">
        <v>0</v>
      </c>
      <c r="G286" s="2">
        <f t="shared" si="8"/>
        <v>133083.03</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73528.86999999918</v>
      </c>
      <c r="E287" s="1">
        <v>0</v>
      </c>
      <c r="F287" s="1">
        <v>0</v>
      </c>
      <c r="G287" s="2">
        <f t="shared" si="8"/>
        <v>42058.513639999524</v>
      </c>
      <c r="H287" s="2">
        <f t="shared" si="9"/>
        <v>0.13000000081956387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71411.3</v>
      </c>
      <c r="E288" s="1">
        <v>0</v>
      </c>
      <c r="F288" s="1">
        <v>0</v>
      </c>
      <c r="G288" s="2">
        <f t="shared" si="8"/>
        <v>40990.086199999998</v>
      </c>
      <c r="H288" s="2">
        <f t="shared" si="9"/>
        <v>0.30000000000291038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241423</v>
      </c>
      <c r="D289" s="1">
        <f>'PR-RAS'!E293</f>
        <v>0</v>
      </c>
      <c r="E289" s="1">
        <v>0</v>
      </c>
      <c r="F289" s="1">
        <v>0</v>
      </c>
      <c r="G289" s="2">
        <f t="shared" si="8"/>
        <v>69529.823999999993</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154124</v>
      </c>
      <c r="D345" s="1">
        <f>'PR-RAS'!E350</f>
        <v>4797.55</v>
      </c>
      <c r="E345" s="1">
        <v>0</v>
      </c>
      <c r="F345" s="1">
        <v>0</v>
      </c>
      <c r="G345" s="2">
        <f t="shared" si="8"/>
        <v>56319.3704</v>
      </c>
      <c r="H345" s="2">
        <f t="shared" si="9"/>
        <v>0.4499999999998181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154124</v>
      </c>
      <c r="D358" s="1">
        <f>'PR-RAS'!E363</f>
        <v>4797.55</v>
      </c>
      <c r="E358" s="1">
        <v>0</v>
      </c>
      <c r="F358" s="1">
        <v>0</v>
      </c>
      <c r="G358" s="2">
        <f t="shared" si="8"/>
        <v>58447.718699999998</v>
      </c>
      <c r="H358" s="2">
        <f t="shared" si="9"/>
        <v>0.4499999999998181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121875</v>
      </c>
      <c r="D359" s="1">
        <f>'PR-RAS'!E364</f>
        <v>0</v>
      </c>
      <c r="E359" s="1">
        <v>0</v>
      </c>
      <c r="F359" s="1">
        <v>0</v>
      </c>
      <c r="G359" s="2">
        <f t="shared" si="8"/>
        <v>43631.25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121875</v>
      </c>
      <c r="D363" s="1">
        <f>'PR-RAS'!E368</f>
        <v>0</v>
      </c>
      <c r="E363" s="1">
        <v>0</v>
      </c>
      <c r="F363" s="1">
        <v>0</v>
      </c>
      <c r="G363" s="2">
        <f t="shared" si="8"/>
        <v>44118.75</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26249</v>
      </c>
      <c r="D364" s="1">
        <f>'PR-RAS'!E369</f>
        <v>0</v>
      </c>
      <c r="E364" s="1">
        <v>0</v>
      </c>
      <c r="F364" s="1">
        <v>0</v>
      </c>
      <c r="G364" s="2">
        <f t="shared" si="8"/>
        <v>9528.3870000000006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19424</v>
      </c>
      <c r="D365" s="1">
        <f>'PR-RAS'!E370</f>
        <v>0</v>
      </c>
      <c r="E365" s="1">
        <v>0</v>
      </c>
      <c r="F365" s="1">
        <v>0</v>
      </c>
      <c r="G365" s="2">
        <f t="shared" si="8"/>
        <v>7070.3360000000002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6825</v>
      </c>
      <c r="D369" s="1">
        <f>'PR-RAS'!E374</f>
        <v>0</v>
      </c>
      <c r="E369" s="1">
        <v>0</v>
      </c>
      <c r="F369" s="1">
        <v>0</v>
      </c>
      <c r="G369" s="2">
        <f t="shared" si="8"/>
        <v>2511.6</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6000</v>
      </c>
      <c r="D378" s="1">
        <f>'PR-RAS'!E383</f>
        <v>4797.55</v>
      </c>
      <c r="E378" s="1">
        <v>0</v>
      </c>
      <c r="F378" s="1">
        <v>0</v>
      </c>
      <c r="G378" s="2">
        <f t="shared" si="8"/>
        <v>5879.3527000000004</v>
      </c>
      <c r="H378" s="2">
        <f t="shared" si="9"/>
        <v>0.4499999999998181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6000</v>
      </c>
      <c r="D379" s="1">
        <f>'PR-RAS'!E384</f>
        <v>4797.55</v>
      </c>
      <c r="E379" s="1">
        <v>0</v>
      </c>
      <c r="F379" s="1">
        <v>0</v>
      </c>
      <c r="G379" s="2">
        <f t="shared" si="8"/>
        <v>5894.9477999999999</v>
      </c>
      <c r="H379" s="2">
        <f t="shared" si="9"/>
        <v>0.4499999999998181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154124</v>
      </c>
      <c r="D403" s="1">
        <f>'PR-RAS'!E408</f>
        <v>4797.55</v>
      </c>
      <c r="E403" s="1">
        <v>0</v>
      </c>
      <c r="F403" s="1">
        <v>0</v>
      </c>
      <c r="G403" s="2">
        <f t="shared" si="8"/>
        <v>65815.078200000004</v>
      </c>
      <c r="H403" s="2">
        <f t="shared" si="9"/>
        <v>0.4499999999998181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10660731</v>
      </c>
      <c r="D407" s="1">
        <f>'PR-RAS'!E412</f>
        <v>10886474.84</v>
      </c>
      <c r="E407" s="1">
        <v>0</v>
      </c>
      <c r="F407" s="1">
        <v>0</v>
      </c>
      <c r="G407" s="2">
        <f t="shared" si="8"/>
        <v>13168074.356080001</v>
      </c>
      <c r="H407" s="2">
        <f t="shared" si="9"/>
        <v>0.16000000014901161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10347897</v>
      </c>
      <c r="D408" s="1">
        <f>'PR-RAS'!E413</f>
        <v>10964801.26</v>
      </c>
      <c r="E408" s="1">
        <v>0</v>
      </c>
      <c r="F408" s="1">
        <v>0</v>
      </c>
      <c r="G408" s="2">
        <f t="shared" si="8"/>
        <v>13136942.304639999</v>
      </c>
      <c r="H408" s="2">
        <f t="shared" si="9"/>
        <v>0.25999999977648258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312834</v>
      </c>
      <c r="D409" s="1">
        <f>'PR-RAS'!E414</f>
        <v>0</v>
      </c>
      <c r="E409" s="1">
        <v>0</v>
      </c>
      <c r="F409" s="1">
        <v>0</v>
      </c>
      <c r="G409" s="2">
        <f t="shared" si="8"/>
        <v>127636.272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78326.419999999925</v>
      </c>
      <c r="E410" s="1">
        <v>0</v>
      </c>
      <c r="F410" s="1">
        <v>0</v>
      </c>
      <c r="G410" s="2">
        <f t="shared" si="8"/>
        <v>64071.011559999934</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71411.3</v>
      </c>
      <c r="E411" s="1">
        <v>0</v>
      </c>
      <c r="F411" s="1">
        <v>0</v>
      </c>
      <c r="G411" s="2">
        <f t="shared" si="8"/>
        <v>58557.265999999996</v>
      </c>
      <c r="H411" s="2">
        <f t="shared" si="9"/>
        <v>0.30000000000291038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241423</v>
      </c>
      <c r="D412" s="1">
        <f>'PR-RAS'!E417</f>
        <v>0</v>
      </c>
      <c r="E412" s="1">
        <v>0</v>
      </c>
      <c r="F412" s="1">
        <v>0</v>
      </c>
      <c r="G412" s="2">
        <f t="shared" si="8"/>
        <v>99224.852999999988</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10660731</v>
      </c>
      <c r="D633" s="1">
        <f>'PR-RAS'!E639</f>
        <v>10886474.84</v>
      </c>
      <c r="E633" s="1">
        <v>0</v>
      </c>
      <c r="F633" s="1">
        <v>0</v>
      </c>
      <c r="G633" s="2">
        <f t="shared" si="10"/>
        <v>20498086.18976</v>
      </c>
      <c r="H633" s="2">
        <f t="shared" si="11"/>
        <v>0.16000000014901161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10347897</v>
      </c>
      <c r="D634" s="1">
        <f>'PR-RAS'!E640</f>
        <v>10964801.26</v>
      </c>
      <c r="E634" s="1">
        <v>0</v>
      </c>
      <c r="F634" s="1">
        <v>0</v>
      </c>
      <c r="G634" s="2">
        <f t="shared" si="10"/>
        <v>20431657.19616</v>
      </c>
      <c r="H634" s="2">
        <f t="shared" si="11"/>
        <v>0.25999999977648258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312834</v>
      </c>
      <c r="D635" s="1">
        <f>'PR-RAS'!E641</f>
        <v>0</v>
      </c>
      <c r="E635" s="1">
        <v>0</v>
      </c>
      <c r="F635" s="1">
        <v>0</v>
      </c>
      <c r="G635" s="2">
        <f t="shared" si="10"/>
        <v>198336.75599999999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78326.419999999925</v>
      </c>
      <c r="E636" s="1">
        <v>0</v>
      </c>
      <c r="F636" s="1">
        <v>0</v>
      </c>
      <c r="G636" s="2">
        <f t="shared" si="10"/>
        <v>99474.553399999902</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71411.3</v>
      </c>
      <c r="E637" s="1">
        <v>0</v>
      </c>
      <c r="F637" s="1">
        <v>0</v>
      </c>
      <c r="G637" s="2">
        <f t="shared" si="10"/>
        <v>90835.173600000009</v>
      </c>
      <c r="H637" s="2">
        <f t="shared" si="11"/>
        <v>0.30000000000291038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241423</v>
      </c>
      <c r="D638" s="1">
        <f>'PR-RAS'!E644</f>
        <v>0</v>
      </c>
      <c r="E638" s="1">
        <v>0</v>
      </c>
      <c r="F638" s="1">
        <v>0</v>
      </c>
      <c r="G638" s="2">
        <f t="shared" si="10"/>
        <v>153786.451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71411</v>
      </c>
      <c r="D639" s="1">
        <f>'PR-RAS'!E645</f>
        <v>0</v>
      </c>
      <c r="E639" s="1">
        <v>0</v>
      </c>
      <c r="F639" s="1">
        <v>0</v>
      </c>
      <c r="G639" s="2">
        <f t="shared" si="10"/>
        <v>45560.218000000001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6915.1199999999226</v>
      </c>
      <c r="E640" s="1">
        <v>0</v>
      </c>
      <c r="F640" s="1">
        <v>0</v>
      </c>
      <c r="G640" s="2">
        <f t="shared" si="10"/>
        <v>8837.523359999901</v>
      </c>
      <c r="H640" s="2">
        <f t="shared" si="11"/>
        <v>0.11999999992258381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750572</v>
      </c>
      <c r="D641" s="1">
        <f>'PR-RAS'!E647</f>
        <v>811813.63</v>
      </c>
      <c r="E641" s="1">
        <v>0</v>
      </c>
      <c r="F641" s="1">
        <v>0</v>
      </c>
      <c r="G641" s="2">
        <f t="shared" si="10"/>
        <v>1519487.5263999999</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134502</v>
      </c>
      <c r="D642" s="1">
        <f>'PR-RAS'!E649</f>
        <v>145739.54</v>
      </c>
      <c r="E642" s="1">
        <v>0</v>
      </c>
      <c r="F642" s="1">
        <v>0</v>
      </c>
      <c r="G642" s="2">
        <f t="shared" si="10"/>
        <v>273053.87228000001</v>
      </c>
      <c r="H642" s="2">
        <f t="shared" si="11"/>
        <v>0.45999999999185093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1673595</v>
      </c>
      <c r="D643" s="1">
        <f>'PR-RAS'!E650</f>
        <v>1422603.57</v>
      </c>
      <c r="E643" s="1">
        <v>0</v>
      </c>
      <c r="F643" s="1">
        <v>0</v>
      </c>
      <c r="G643" s="2">
        <f t="shared" si="10"/>
        <v>2901070.9738800004</v>
      </c>
      <c r="H643" s="2">
        <f t="shared" si="11"/>
        <v>0.42999999993480742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1662358</v>
      </c>
      <c r="D644" s="1">
        <f>'PR-RAS'!E651</f>
        <v>1464452.7</v>
      </c>
      <c r="E644" s="1">
        <v>0</v>
      </c>
      <c r="F644" s="1">
        <v>0</v>
      </c>
      <c r="G644" s="2">
        <f t="shared" si="10"/>
        <v>2952182.3662000005</v>
      </c>
      <c r="H644" s="2">
        <f t="shared" si="11"/>
        <v>0.30000000004656613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145739</v>
      </c>
      <c r="D645" s="1">
        <f>'PR-RAS'!E652</f>
        <v>103890.41000000015</v>
      </c>
      <c r="E645" s="1">
        <v>0</v>
      </c>
      <c r="F645" s="1">
        <v>0</v>
      </c>
      <c r="G645" s="2">
        <f t="shared" si="10"/>
        <v>227666.7640800002</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68</v>
      </c>
      <c r="E647" s="1">
        <v>0</v>
      </c>
      <c r="F647" s="1">
        <v>0</v>
      </c>
      <c r="G647" s="2">
        <f t="shared" si="10"/>
        <v>132.43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52</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9407244</v>
      </c>
      <c r="D668" s="1">
        <f>'PR-RAS'!E675</f>
        <v>9843827.9000000004</v>
      </c>
      <c r="E668" s="1">
        <v>0</v>
      </c>
      <c r="F668" s="1">
        <v>0</v>
      </c>
      <c r="G668" s="2">
        <f t="shared" si="10"/>
        <v>19406298.1666</v>
      </c>
      <c r="H668" s="2">
        <f t="shared" si="11"/>
        <v>9.999999962747097E-2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6000</v>
      </c>
      <c r="D670" s="1">
        <f>'PR-RAS'!E677</f>
        <v>6000</v>
      </c>
      <c r="E670" s="1">
        <v>0</v>
      </c>
      <c r="F670" s="1">
        <v>0</v>
      </c>
      <c r="G670" s="2">
        <f t="shared" si="10"/>
        <v>12042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2633</v>
      </c>
      <c r="D687" s="1">
        <f>'PR-RAS'!E694</f>
        <v>6744.92</v>
      </c>
      <c r="E687" s="1">
        <v>0</v>
      </c>
      <c r="F687" s="1">
        <v>0</v>
      </c>
      <c r="G687" s="2">
        <f t="shared" si="10"/>
        <v>11060.268240000001</v>
      </c>
      <c r="H687" s="2">
        <f t="shared" si="11"/>
        <v>7.999999999992724E-2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37350</v>
      </c>
      <c r="D703" s="1">
        <f>'PR-RAS'!E710</f>
        <v>155722</v>
      </c>
      <c r="E703" s="1">
        <v>0</v>
      </c>
      <c r="F703" s="1">
        <v>0</v>
      </c>
      <c r="G703" s="2">
        <f t="shared" si="10"/>
        <v>244853.38799999998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15733</v>
      </c>
      <c r="D709" s="1">
        <f>'PR-RAS'!E716</f>
        <v>31461.09</v>
      </c>
      <c r="E709" s="1">
        <v>0</v>
      </c>
      <c r="F709" s="1">
        <v>0</v>
      </c>
      <c r="G709" s="2">
        <f t="shared" si="10"/>
        <v>55687.867439999995</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31027</v>
      </c>
      <c r="D710" s="1">
        <f>'PR-RAS'!E717</f>
        <v>40311.800000000003</v>
      </c>
      <c r="E710" s="1">
        <v>0</v>
      </c>
      <c r="F710" s="1">
        <v>0</v>
      </c>
      <c r="G710" s="2">
        <f t="shared" si="10"/>
        <v>79160.275399999999</v>
      </c>
      <c r="H710" s="2">
        <f t="shared" si="11"/>
        <v>0.19999999999708962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156484</v>
      </c>
      <c r="D711" s="1">
        <f>'PR-RAS'!E718</f>
        <v>178742.48</v>
      </c>
      <c r="E711" s="1">
        <v>0</v>
      </c>
      <c r="F711" s="1">
        <v>0</v>
      </c>
      <c r="G711" s="2">
        <f t="shared" si="10"/>
        <v>364917.96159999998</v>
      </c>
      <c r="H711" s="2">
        <f t="shared" si="11"/>
        <v>0.48000000001047738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20150</v>
      </c>
      <c r="D713" s="1">
        <f>'PR-RAS'!E720</f>
        <v>25000</v>
      </c>
      <c r="E713" s="1">
        <v>0</v>
      </c>
      <c r="F713" s="1">
        <v>0</v>
      </c>
      <c r="G713" s="2">
        <f t="shared" si="10"/>
        <v>49946.799999999996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1861</v>
      </c>
      <c r="D715" s="1">
        <f>'PR-RAS'!E722</f>
        <v>16540.12</v>
      </c>
      <c r="E715" s="1">
        <v>0</v>
      </c>
      <c r="F715" s="1">
        <v>0</v>
      </c>
      <c r="G715" s="2">
        <f t="shared" si="10"/>
        <v>24948.045359999996</v>
      </c>
      <c r="H715" s="2">
        <f t="shared" si="11"/>
        <v>0.11999999999898137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500</v>
      </c>
      <c r="D809" s="1">
        <f>'PR-RAS'!E816</f>
        <v>0</v>
      </c>
      <c r="E809" s="1">
        <v>0</v>
      </c>
      <c r="F809" s="1">
        <v>0</v>
      </c>
      <c r="G809" s="2">
        <f t="shared" si="10"/>
        <v>404</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2000</v>
      </c>
      <c r="E816" s="1">
        <v>0</v>
      </c>
      <c r="F816" s="1">
        <v>0</v>
      </c>
      <c r="G816" s="2">
        <f t="shared" si="18"/>
        <v>3260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1515</v>
      </c>
      <c r="D817" s="1">
        <f>'PR-RAS'!E824</f>
        <v>0</v>
      </c>
      <c r="E817" s="1">
        <v>0</v>
      </c>
      <c r="F817" s="1">
        <v>0</v>
      </c>
      <c r="G817" s="2">
        <f t="shared" si="18"/>
        <v>1236.24</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4090720</v>
      </c>
      <c r="D984" s="6">
        <f>BILANCA!E6</f>
        <v>5200720.9899999993</v>
      </c>
      <c r="E984" s="6">
        <v>0</v>
      </c>
      <c r="F984" s="6">
        <v>0</v>
      </c>
      <c r="G984" s="7">
        <f t="shared" ref="G984:G1241" si="22">B984/1000*C984+B984/500*D984</f>
        <v>14492.161980000001</v>
      </c>
      <c r="H984" s="7">
        <f t="shared" si="19"/>
        <v>1.0000000707805157E-2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3055420</v>
      </c>
      <c r="D985" s="1">
        <f>BILANCA!E7</f>
        <v>4088413.0299999993</v>
      </c>
      <c r="E985" s="1">
        <v>0</v>
      </c>
      <c r="F985" s="1">
        <v>0</v>
      </c>
      <c r="G985" s="2">
        <f t="shared" si="22"/>
        <v>22464.492119999995</v>
      </c>
      <c r="H985" s="2">
        <f t="shared" si="19"/>
        <v>2.9999999329447746E-2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1481030</v>
      </c>
      <c r="D986" s="1">
        <f>BILANCA!E8</f>
        <v>1480700.22</v>
      </c>
      <c r="E986" s="1">
        <v>0</v>
      </c>
      <c r="F986" s="1">
        <v>0</v>
      </c>
      <c r="G986" s="2">
        <f t="shared" si="22"/>
        <v>13327.29132</v>
      </c>
      <c r="H986" s="2">
        <f t="shared" si="19"/>
        <v>0.21999999997206032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1480700</v>
      </c>
      <c r="D987" s="1">
        <f>BILANCA!E9</f>
        <v>1480700.22</v>
      </c>
      <c r="E987" s="1">
        <v>0</v>
      </c>
      <c r="F987" s="1">
        <v>0</v>
      </c>
      <c r="G987" s="2">
        <f t="shared" si="22"/>
        <v>17768.401760000001</v>
      </c>
      <c r="H987" s="2">
        <f t="shared" si="19"/>
        <v>0.21999999997206032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13110</v>
      </c>
      <c r="D988" s="1">
        <f>BILANCA!E10</f>
        <v>13110</v>
      </c>
      <c r="E988" s="1">
        <v>0</v>
      </c>
      <c r="F988" s="1">
        <v>0</v>
      </c>
      <c r="G988" s="2">
        <f t="shared" si="22"/>
        <v>196.64999999999998</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12780</v>
      </c>
      <c r="D989" s="1">
        <f>BILANCA!E11</f>
        <v>13110</v>
      </c>
      <c r="E989" s="1">
        <v>0</v>
      </c>
      <c r="F989" s="1">
        <v>0</v>
      </c>
      <c r="G989" s="2">
        <f t="shared" si="22"/>
        <v>234</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1574390</v>
      </c>
      <c r="D990" s="1">
        <f>BILANCA!E12</f>
        <v>2607712.8099999991</v>
      </c>
      <c r="E990" s="1">
        <v>0</v>
      </c>
      <c r="F990" s="1">
        <v>0</v>
      </c>
      <c r="G990" s="2">
        <f t="shared" si="22"/>
        <v>47528.709339999987</v>
      </c>
      <c r="H990" s="2">
        <f t="shared" si="19"/>
        <v>0.19000000087544322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1299919</v>
      </c>
      <c r="D991" s="1">
        <f>BILANCA!E13</f>
        <v>1245091.7599999998</v>
      </c>
      <c r="E991" s="1">
        <v>0</v>
      </c>
      <c r="F991" s="1">
        <v>0</v>
      </c>
      <c r="G991" s="2">
        <f t="shared" si="22"/>
        <v>30320.820159999996</v>
      </c>
      <c r="H991" s="2">
        <f t="shared" si="19"/>
        <v>0.24000000022351742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4386167</v>
      </c>
      <c r="D993" s="1">
        <f>BILANCA!E15</f>
        <v>4386167.05</v>
      </c>
      <c r="E993" s="1">
        <v>0</v>
      </c>
      <c r="F993" s="1">
        <v>0</v>
      </c>
      <c r="G993" s="2">
        <f t="shared" si="22"/>
        <v>131585.011</v>
      </c>
      <c r="H993" s="2">
        <f t="shared" si="19"/>
        <v>4.9999999813735485E-2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3086248</v>
      </c>
      <c r="D996" s="1">
        <f>BILANCA!E18</f>
        <v>3141075.29</v>
      </c>
      <c r="E996" s="1">
        <v>0</v>
      </c>
      <c r="F996" s="1">
        <v>0</v>
      </c>
      <c r="G996" s="2">
        <f t="shared" si="22"/>
        <v>121789.18153999999</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138466</v>
      </c>
      <c r="D997" s="1">
        <f>BILANCA!E19</f>
        <v>1225034.4099999995</v>
      </c>
      <c r="E997" s="1">
        <v>0</v>
      </c>
      <c r="F997" s="1">
        <v>0</v>
      </c>
      <c r="G997" s="2">
        <f t="shared" si="22"/>
        <v>36239.487479999982</v>
      </c>
      <c r="H997" s="2">
        <f t="shared" si="19"/>
        <v>0.40999999945051968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955929</v>
      </c>
      <c r="D998" s="1">
        <f>BILANCA!E20</f>
        <v>938571.15</v>
      </c>
      <c r="E998" s="1">
        <v>0</v>
      </c>
      <c r="F998" s="1">
        <v>0</v>
      </c>
      <c r="G998" s="2">
        <f t="shared" si="22"/>
        <v>42496.069499999998</v>
      </c>
      <c r="H998" s="2">
        <f t="shared" si="19"/>
        <v>0.15000000002328306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30116</v>
      </c>
      <c r="D999" s="1">
        <f>BILANCA!E21</f>
        <v>20412.11</v>
      </c>
      <c r="E999" s="1">
        <v>0</v>
      </c>
      <c r="F999" s="1">
        <v>0</v>
      </c>
      <c r="G999" s="2">
        <f t="shared" si="22"/>
        <v>1135.0435200000002</v>
      </c>
      <c r="H999" s="2">
        <f t="shared" si="19"/>
        <v>0.11000000000058208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90839</v>
      </c>
      <c r="D1000" s="1">
        <f>BILANCA!E22</f>
        <v>1313476.95</v>
      </c>
      <c r="E1000" s="1">
        <v>0</v>
      </c>
      <c r="F1000" s="1">
        <v>0</v>
      </c>
      <c r="G1000" s="2">
        <f t="shared" si="22"/>
        <v>46202.479299999999</v>
      </c>
      <c r="H1000" s="2">
        <f t="shared" si="19"/>
        <v>5.0000000046566129E-2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28974</v>
      </c>
      <c r="D1001" s="1">
        <f>BILANCA!E23</f>
        <v>28974.38</v>
      </c>
      <c r="E1001" s="1">
        <v>0</v>
      </c>
      <c r="F1001" s="1">
        <v>0</v>
      </c>
      <c r="G1001" s="2">
        <f t="shared" si="22"/>
        <v>1564.6096799999998</v>
      </c>
      <c r="H1001" s="2">
        <f t="shared" si="19"/>
        <v>0.38000000000101863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116329</v>
      </c>
      <c r="D1002" s="1">
        <f>BILANCA!E24</f>
        <v>107613.52</v>
      </c>
      <c r="E1002" s="1">
        <v>0</v>
      </c>
      <c r="F1002" s="1">
        <v>0</v>
      </c>
      <c r="G1002" s="2">
        <f t="shared" si="22"/>
        <v>6299.5647599999993</v>
      </c>
      <c r="H1002" s="2">
        <f t="shared" si="19"/>
        <v>0.47999999999592546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34453</v>
      </c>
      <c r="D1003" s="1">
        <f>BILANCA!E25</f>
        <v>34453.050000000003</v>
      </c>
      <c r="E1003" s="1">
        <v>0</v>
      </c>
      <c r="F1003" s="1">
        <v>0</v>
      </c>
      <c r="G1003" s="2">
        <f t="shared" si="22"/>
        <v>2067.1820000000002</v>
      </c>
      <c r="H1003" s="2">
        <f t="shared" si="19"/>
        <v>5.0000000002910383E-2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15829</v>
      </c>
      <c r="D1004" s="1">
        <f>BILANCA!E26</f>
        <v>15828.82</v>
      </c>
      <c r="E1004" s="1">
        <v>0</v>
      </c>
      <c r="F1004" s="1">
        <v>0</v>
      </c>
      <c r="G1004" s="2">
        <f t="shared" si="22"/>
        <v>997.21944000000008</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1134003</v>
      </c>
      <c r="D1006" s="1">
        <f>BILANCA!E28</f>
        <v>1234295.57</v>
      </c>
      <c r="E1006" s="1">
        <v>0</v>
      </c>
      <c r="F1006" s="1">
        <v>0</v>
      </c>
      <c r="G1006" s="2">
        <f t="shared" si="22"/>
        <v>82859.665219999995</v>
      </c>
      <c r="H1006" s="2">
        <f t="shared" si="19"/>
        <v>0.42999999993480742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136005</v>
      </c>
      <c r="D1013" s="1">
        <f>BILANCA!E35</f>
        <v>137586.64000000007</v>
      </c>
      <c r="E1013" s="1">
        <v>0</v>
      </c>
      <c r="F1013" s="1">
        <v>0</v>
      </c>
      <c r="G1013" s="2">
        <f t="shared" si="22"/>
        <v>12335.348400000004</v>
      </c>
      <c r="H1013" s="2">
        <f t="shared" si="19"/>
        <v>0.3599999999278225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498094</v>
      </c>
      <c r="D1014" s="1">
        <f>BILANCA!E36</f>
        <v>501343.3</v>
      </c>
      <c r="E1014" s="1">
        <v>0</v>
      </c>
      <c r="F1014" s="1">
        <v>0</v>
      </c>
      <c r="G1014" s="2">
        <f t="shared" si="22"/>
        <v>46524.198600000003</v>
      </c>
      <c r="H1014" s="2">
        <f t="shared" si="19"/>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121875</v>
      </c>
      <c r="D1015" s="1">
        <f>BILANCA!E37</f>
        <v>121875</v>
      </c>
      <c r="E1015" s="1">
        <v>0</v>
      </c>
      <c r="F1015" s="1">
        <v>0</v>
      </c>
      <c r="G1015" s="2">
        <f t="shared" si="22"/>
        <v>11700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483964</v>
      </c>
      <c r="D1018" s="1">
        <f>BILANCA!E40</f>
        <v>485631.66</v>
      </c>
      <c r="E1018" s="1">
        <v>0</v>
      </c>
      <c r="F1018" s="1">
        <v>0</v>
      </c>
      <c r="G1018" s="2">
        <f t="shared" si="22"/>
        <v>50932.956200000001</v>
      </c>
      <c r="H1018" s="2">
        <f t="shared" si="19"/>
        <v>0.34000000002561137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2155</v>
      </c>
      <c r="D1025" s="1">
        <f>BILANCA!E47</f>
        <v>2155</v>
      </c>
      <c r="E1025" s="1">
        <v>0</v>
      </c>
      <c r="F1025" s="1">
        <v>0</v>
      </c>
      <c r="G1025" s="2">
        <f t="shared" si="22"/>
        <v>271.53000000000003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2155</v>
      </c>
      <c r="D1028" s="1">
        <f>BILANCA!E50</f>
        <v>2155</v>
      </c>
      <c r="E1028" s="1">
        <v>0</v>
      </c>
      <c r="F1028" s="1">
        <v>0</v>
      </c>
      <c r="G1028" s="2">
        <f t="shared" si="22"/>
        <v>290.92499999999995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544895</v>
      </c>
      <c r="D1032" s="1">
        <f>BILANCA!E54</f>
        <v>570460.15</v>
      </c>
      <c r="E1032" s="1">
        <v>0</v>
      </c>
      <c r="F1032" s="1">
        <v>0</v>
      </c>
      <c r="G1032" s="2">
        <f t="shared" si="22"/>
        <v>82604.949699999997</v>
      </c>
      <c r="H1032" s="2">
        <f t="shared" si="19"/>
        <v>0.15000000002328306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544895</v>
      </c>
      <c r="D1033" s="1">
        <f>BILANCA!E55</f>
        <v>570460.15</v>
      </c>
      <c r="E1033" s="1">
        <v>0</v>
      </c>
      <c r="F1033" s="1">
        <v>0</v>
      </c>
      <c r="G1033" s="2">
        <f t="shared" si="22"/>
        <v>84290.765000000014</v>
      </c>
      <c r="H1033" s="2">
        <f t="shared" si="19"/>
        <v>0.15000000002328306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1035300</v>
      </c>
      <c r="D1046" s="1">
        <f>BILANCA!E68</f>
        <v>1112307.96</v>
      </c>
      <c r="E1046" s="1">
        <v>0</v>
      </c>
      <c r="F1046" s="1">
        <v>0</v>
      </c>
      <c r="G1046" s="2">
        <f t="shared" si="22"/>
        <v>205374.70296</v>
      </c>
      <c r="H1046" s="2">
        <f t="shared" si="19"/>
        <v>4.0000000037252903E-2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145739</v>
      </c>
      <c r="D1047" s="1">
        <f>BILANCA!E69</f>
        <v>103890.41</v>
      </c>
      <c r="E1047" s="1">
        <v>0</v>
      </c>
      <c r="F1047" s="1">
        <v>0</v>
      </c>
      <c r="G1047" s="2">
        <f t="shared" si="22"/>
        <v>22625.268479999999</v>
      </c>
      <c r="H1047" s="2">
        <f t="shared" si="19"/>
        <v>0.41000000000349246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143431</v>
      </c>
      <c r="D1048" s="1">
        <f>BILANCA!E70</f>
        <v>103890.41</v>
      </c>
      <c r="E1048" s="1">
        <v>0</v>
      </c>
      <c r="F1048" s="1">
        <v>0</v>
      </c>
      <c r="G1048" s="2">
        <f t="shared" si="22"/>
        <v>22828.7683</v>
      </c>
      <c r="H1048" s="2">
        <f t="shared" si="19"/>
        <v>0.41000000000349246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143431</v>
      </c>
      <c r="D1050" s="1">
        <f>BILANCA!E72</f>
        <v>103890.41</v>
      </c>
      <c r="E1050" s="1">
        <v>0</v>
      </c>
      <c r="F1050" s="1">
        <v>0</v>
      </c>
      <c r="G1050" s="2">
        <f t="shared" si="22"/>
        <v>23531.191940000004</v>
      </c>
      <c r="H1050" s="2">
        <f t="shared" si="19"/>
        <v>0.41000000000349246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2308</v>
      </c>
      <c r="D1054" s="1">
        <f>BILANCA!E76</f>
        <v>0</v>
      </c>
      <c r="E1054" s="1">
        <v>0</v>
      </c>
      <c r="F1054" s="1">
        <v>0</v>
      </c>
      <c r="G1054" s="2">
        <f t="shared" si="22"/>
        <v>163.86799999999999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138989</v>
      </c>
      <c r="D1056" s="1">
        <f>BILANCA!E78</f>
        <v>196603.92</v>
      </c>
      <c r="E1056" s="1">
        <v>0</v>
      </c>
      <c r="F1056" s="1">
        <v>0</v>
      </c>
      <c r="G1056" s="2">
        <f t="shared" si="22"/>
        <v>38850.369319999998</v>
      </c>
      <c r="H1056" s="2">
        <f t="shared" si="19"/>
        <v>7.9999999987194315E-2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138989</v>
      </c>
      <c r="D1064" s="1">
        <f>BILANCA!E86</f>
        <v>196603.92</v>
      </c>
      <c r="E1064" s="1">
        <v>0</v>
      </c>
      <c r="F1064" s="1">
        <v>0</v>
      </c>
      <c r="G1064" s="2">
        <f t="shared" si="22"/>
        <v>43107.944040000002</v>
      </c>
      <c r="H1064" s="2">
        <f t="shared" si="19"/>
        <v>7.9999999987194315E-2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750572</v>
      </c>
      <c r="D1148" s="1">
        <f>BILANCA!E170</f>
        <v>811813.63</v>
      </c>
      <c r="E1148" s="1">
        <v>0</v>
      </c>
      <c r="F1148" s="1">
        <v>0</v>
      </c>
      <c r="G1148" s="2">
        <f t="shared" si="22"/>
        <v>391742.87790000002</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750572</v>
      </c>
      <c r="D1151" s="1">
        <f>BILANCA!E173</f>
        <v>811813.63</v>
      </c>
      <c r="E1151" s="1">
        <v>0</v>
      </c>
      <c r="F1151" s="1">
        <v>0</v>
      </c>
      <c r="G1151" s="2">
        <f t="shared" si="22"/>
        <v>398865.47568000003</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4090720</v>
      </c>
      <c r="D1152" s="1">
        <f>BILANCA!E175</f>
        <v>5200720.99</v>
      </c>
      <c r="E1152" s="1">
        <v>0</v>
      </c>
      <c r="F1152" s="1">
        <v>0</v>
      </c>
      <c r="G1152" s="2">
        <f t="shared" si="22"/>
        <v>2449175.3746200004</v>
      </c>
      <c r="H1152" s="2">
        <f t="shared" si="23"/>
        <v>9.9999997764825821E-3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963890</v>
      </c>
      <c r="D1153" s="1">
        <f>BILANCA!E176</f>
        <v>1119223.7</v>
      </c>
      <c r="E1153" s="1">
        <v>0</v>
      </c>
      <c r="F1153" s="1">
        <v>0</v>
      </c>
      <c r="G1153" s="2">
        <f t="shared" si="22"/>
        <v>544397.35800000001</v>
      </c>
      <c r="H1153" s="2">
        <f t="shared" si="23"/>
        <v>0.30000000004656613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947765</v>
      </c>
      <c r="D1154" s="1">
        <f>BILANCA!E177</f>
        <v>1119223.7</v>
      </c>
      <c r="E1154" s="1">
        <v>0</v>
      </c>
      <c r="F1154" s="1">
        <v>0</v>
      </c>
      <c r="G1154" s="2">
        <f t="shared" si="22"/>
        <v>544842.32040000008</v>
      </c>
      <c r="H1154" s="2">
        <f t="shared" si="23"/>
        <v>0.30000000004656613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758723</v>
      </c>
      <c r="D1155" s="1">
        <f>BILANCA!E178</f>
        <v>850232.91</v>
      </c>
      <c r="E1155" s="1">
        <v>0</v>
      </c>
      <c r="F1155" s="1">
        <v>0</v>
      </c>
      <c r="G1155" s="2">
        <f t="shared" si="22"/>
        <v>422980.47703999997</v>
      </c>
      <c r="H1155" s="2">
        <f t="shared" si="23"/>
        <v>8.999999996740371E-2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59473</v>
      </c>
      <c r="D1156" s="1">
        <f>BILANCA!E179</f>
        <v>61468.91</v>
      </c>
      <c r="E1156" s="1">
        <v>0</v>
      </c>
      <c r="F1156" s="1">
        <v>0</v>
      </c>
      <c r="G1156" s="2">
        <f t="shared" si="22"/>
        <v>31557.071859999996</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531</v>
      </c>
      <c r="D1157" s="1">
        <f>BILANCA!E180</f>
        <v>603.86</v>
      </c>
      <c r="E1157" s="1">
        <v>0</v>
      </c>
      <c r="F1157" s="1">
        <v>0</v>
      </c>
      <c r="G1157" s="2">
        <f t="shared" si="22"/>
        <v>302.53728000000001</v>
      </c>
      <c r="H1157" s="2">
        <f t="shared" si="23"/>
        <v>0.13999999999998636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531</v>
      </c>
      <c r="D1160" s="1">
        <f>BILANCA!E183</f>
        <v>603.86</v>
      </c>
      <c r="E1160" s="1">
        <v>0</v>
      </c>
      <c r="F1160" s="1">
        <v>0</v>
      </c>
      <c r="G1160" s="2">
        <f t="shared" si="22"/>
        <v>307.75343999999996</v>
      </c>
      <c r="H1160" s="2">
        <f t="shared" si="23"/>
        <v>0.13999999999998636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2000</v>
      </c>
      <c r="E1163" s="1">
        <v>0</v>
      </c>
      <c r="F1163" s="1">
        <v>0</v>
      </c>
      <c r="G1163" s="2">
        <f t="shared" si="22"/>
        <v>720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129038</v>
      </c>
      <c r="D1165" s="1">
        <f>BILANCA!E188</f>
        <v>204918.02</v>
      </c>
      <c r="E1165" s="1">
        <v>0</v>
      </c>
      <c r="F1165" s="1">
        <v>0</v>
      </c>
      <c r="G1165" s="2">
        <f t="shared" si="22"/>
        <v>98075.07527999999</v>
      </c>
      <c r="H1165" s="2">
        <f t="shared" si="23"/>
        <v>1.9999999989522621E-2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16125</v>
      </c>
      <c r="D1166" s="1">
        <f>BILANCA!E189</f>
        <v>0</v>
      </c>
      <c r="E1166" s="1">
        <v>0</v>
      </c>
      <c r="F1166" s="1">
        <v>0</v>
      </c>
      <c r="G1166" s="2">
        <f t="shared" si="22"/>
        <v>2950.875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3126830</v>
      </c>
      <c r="D1214" s="1">
        <f>BILANCA!E237</f>
        <v>4081497.29</v>
      </c>
      <c r="E1214" s="1">
        <v>0</v>
      </c>
      <c r="F1214" s="1">
        <v>0</v>
      </c>
      <c r="G1214" s="2">
        <f t="shared" si="22"/>
        <v>2607949.47798</v>
      </c>
      <c r="H1214" s="2">
        <f t="shared" si="23"/>
        <v>0.2900000000372529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3055419</v>
      </c>
      <c r="D1215" s="1">
        <f>BILANCA!E238</f>
        <v>4088412.41</v>
      </c>
      <c r="E1215" s="1">
        <v>0</v>
      </c>
      <c r="F1215" s="1">
        <v>0</v>
      </c>
      <c r="G1215" s="2">
        <f t="shared" si="22"/>
        <v>2605880.5662400001</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3055419</v>
      </c>
      <c r="D1216" s="1">
        <f>BILANCA!E239</f>
        <v>4088412.41</v>
      </c>
      <c r="E1216" s="1">
        <v>0</v>
      </c>
      <c r="F1216" s="1">
        <v>0</v>
      </c>
      <c r="G1216" s="2">
        <f t="shared" si="22"/>
        <v>2617112.81006</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2933544</v>
      </c>
      <c r="D1217" s="1">
        <f>BILANCA!E240</f>
        <v>2805030.98</v>
      </c>
      <c r="E1217" s="1">
        <v>0</v>
      </c>
      <c r="F1217" s="1">
        <v>0</v>
      </c>
      <c r="G1217" s="2">
        <f t="shared" si="22"/>
        <v>1999203.7946400002</v>
      </c>
      <c r="H1217" s="2">
        <f t="shared" si="23"/>
        <v>2.0000000018626451E-2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121875</v>
      </c>
      <c r="D1218" s="1">
        <f>BILANCA!E241</f>
        <v>1283381.43</v>
      </c>
      <c r="E1218" s="1">
        <v>0</v>
      </c>
      <c r="F1218" s="1">
        <v>0</v>
      </c>
      <c r="G1218" s="2">
        <f t="shared" si="22"/>
        <v>631829.89709999994</v>
      </c>
      <c r="H1218" s="2">
        <f t="shared" si="23"/>
        <v>0.42999999993480742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71411</v>
      </c>
      <c r="D1222" s="1">
        <f>BILANCA!E245</f>
        <v>-6915.1200000000008</v>
      </c>
      <c r="E1222" s="1">
        <v>0</v>
      </c>
      <c r="F1222" s="1">
        <v>0</v>
      </c>
      <c r="G1222" s="2">
        <f t="shared" si="22"/>
        <v>13761.80164</v>
      </c>
      <c r="H1222" s="2">
        <f t="shared" si="23"/>
        <v>0.12000000000080036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583783</v>
      </c>
      <c r="D1223" s="1">
        <f>BILANCA!E246</f>
        <v>0</v>
      </c>
      <c r="E1223" s="1">
        <v>0</v>
      </c>
      <c r="F1223" s="1">
        <v>0</v>
      </c>
      <c r="G1223" s="2">
        <f t="shared" si="22"/>
        <v>140107.91999999998</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583783</v>
      </c>
      <c r="D1224" s="1">
        <f>BILANCA!E247</f>
        <v>0</v>
      </c>
      <c r="E1224" s="1">
        <v>0</v>
      </c>
      <c r="F1224" s="1">
        <v>0</v>
      </c>
      <c r="G1224" s="2">
        <f t="shared" si="22"/>
        <v>140691.70300000001</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512372</v>
      </c>
      <c r="D1227" s="1">
        <f>BILANCA!E250</f>
        <v>6915.1200000000008</v>
      </c>
      <c r="E1227" s="1">
        <v>0</v>
      </c>
      <c r="F1227" s="1">
        <v>0</v>
      </c>
      <c r="G1227" s="2">
        <f t="shared" si="22"/>
        <v>128393.34655999999</v>
      </c>
      <c r="H1227" s="2">
        <f t="shared" si="23"/>
        <v>0.12000000000080036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2117.5700000000002</v>
      </c>
      <c r="E1228" s="1">
        <v>0</v>
      </c>
      <c r="F1228" s="1">
        <v>0</v>
      </c>
      <c r="G1228" s="2">
        <f t="shared" si="22"/>
        <v>1037.6093000000001</v>
      </c>
      <c r="H1228" s="2">
        <f t="shared" si="23"/>
        <v>0.42999999999983629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512372</v>
      </c>
      <c r="D1229" s="1">
        <f>BILANCA!E252</f>
        <v>4797.55</v>
      </c>
      <c r="E1229" s="1">
        <v>0</v>
      </c>
      <c r="F1229" s="1">
        <v>0</v>
      </c>
      <c r="G1229" s="2">
        <f t="shared" si="22"/>
        <v>128403.9066</v>
      </c>
      <c r="H1229" s="2">
        <f t="shared" si="23"/>
        <v>0.4499999999998181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403968</v>
      </c>
      <c r="D1236" s="1">
        <f>BILANCA!E259</f>
        <v>221231.24</v>
      </c>
      <c r="E1236" s="1">
        <v>0</v>
      </c>
      <c r="F1236" s="1">
        <v>0</v>
      </c>
      <c r="G1236" s="2">
        <f t="shared" si="22"/>
        <v>214146.91144</v>
      </c>
      <c r="H1236" s="2">
        <f t="shared" si="23"/>
        <v>0.23999999999068677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403968</v>
      </c>
      <c r="D1237" s="1">
        <f>BILANCA!E260</f>
        <v>221231.24</v>
      </c>
      <c r="E1237" s="1">
        <v>0</v>
      </c>
      <c r="F1237" s="1">
        <v>0</v>
      </c>
      <c r="G1237" s="2">
        <f t="shared" si="22"/>
        <v>214993.34192000001</v>
      </c>
      <c r="H1237" s="2">
        <f t="shared" si="23"/>
        <v>0.23999999999068677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138989</v>
      </c>
      <c r="D1244" s="1">
        <f>BILANCA!E268</f>
        <v>196603.92</v>
      </c>
      <c r="E1244" s="1">
        <v>0</v>
      </c>
      <c r="F1244" s="1">
        <v>0</v>
      </c>
      <c r="G1244" s="2">
        <f t="shared" si="24"/>
        <v>138903.37524000002</v>
      </c>
      <c r="H1244" s="2">
        <f t="shared" si="23"/>
        <v>7.9999999987194315E-2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600</v>
      </c>
      <c r="D1245" s="1">
        <f>BILANCA!E269</f>
        <v>0</v>
      </c>
      <c r="E1245" s="1">
        <v>0</v>
      </c>
      <c r="F1245" s="1">
        <v>0</v>
      </c>
      <c r="G1245" s="2">
        <f t="shared" si="24"/>
        <v>157.20000000000002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947765</v>
      </c>
      <c r="D1264" s="1">
        <f>BILANCA!E288</f>
        <v>1119223.7</v>
      </c>
      <c r="E1264" s="1">
        <v>0</v>
      </c>
      <c r="F1264" s="1">
        <v>0</v>
      </c>
      <c r="G1264" s="2">
        <f t="shared" si="24"/>
        <v>895325.68440000014</v>
      </c>
      <c r="H1264" s="2">
        <f t="shared" si="23"/>
        <v>0.30000000004656613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16125</v>
      </c>
      <c r="D1266" s="1">
        <f>BILANCA!E290</f>
        <v>0</v>
      </c>
      <c r="E1266" s="1">
        <v>0</v>
      </c>
      <c r="F1266" s="1">
        <v>0</v>
      </c>
      <c r="G1266" s="2">
        <f t="shared" si="24"/>
        <v>4563.375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10347897</v>
      </c>
      <c r="D1408" s="1">
        <f>'RAS-funkcijski'!E114</f>
        <v>10964801.26</v>
      </c>
      <c r="E1408" s="1">
        <v>0</v>
      </c>
      <c r="F1408" s="1">
        <v>0</v>
      </c>
      <c r="G1408" s="2">
        <f t="shared" si="24"/>
        <v>3550524.9471999998</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10347897</v>
      </c>
      <c r="D1412" s="1">
        <f>'RAS-funkcijski'!E118</f>
        <v>10964801.26</v>
      </c>
      <c r="E1412" s="1">
        <v>0</v>
      </c>
      <c r="F1412" s="1">
        <v>0</v>
      </c>
      <c r="G1412" s="2">
        <f t="shared" si="24"/>
        <v>3679634.9452800006</v>
      </c>
      <c r="H1412" s="2">
        <f t="shared" si="27"/>
        <v>0.25999999977648258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10347897</v>
      </c>
      <c r="D1414" s="1">
        <f>'RAS-funkcijski'!E120</f>
        <v>10964801.26</v>
      </c>
      <c r="E1414" s="1">
        <v>0</v>
      </c>
      <c r="F1414" s="1">
        <v>0</v>
      </c>
      <c r="G1414" s="2">
        <f t="shared" si="24"/>
        <v>3744189.9443200002</v>
      </c>
      <c r="H1414" s="2">
        <f t="shared" si="27"/>
        <v>0.25999999977648258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10347897</v>
      </c>
      <c r="D1435" s="13">
        <f>'RAS-funkcijski'!E141</f>
        <v>10964801.26</v>
      </c>
      <c r="E1435" s="13">
        <v>0</v>
      </c>
      <c r="F1435" s="13">
        <v>0</v>
      </c>
      <c r="G1435" s="14">
        <f t="shared" si="24"/>
        <v>4422017.4342400003</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1222638.3500000001</v>
      </c>
      <c r="D1436" s="6">
        <f>'P-VRIO'!E5</f>
        <v>0</v>
      </c>
      <c r="E1436" s="6">
        <v>0</v>
      </c>
      <c r="F1436" s="6">
        <v>0</v>
      </c>
      <c r="G1436" s="7">
        <f t="shared" si="24"/>
        <v>1222.6383500000002</v>
      </c>
      <c r="H1436" s="7">
        <f t="shared" si="27"/>
        <v>0.35000000009313226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1222638.3500000001</v>
      </c>
      <c r="D1437" s="1">
        <f>'P-VRIO'!E6</f>
        <v>0</v>
      </c>
      <c r="E1437" s="1">
        <v>0</v>
      </c>
      <c r="F1437" s="1">
        <v>0</v>
      </c>
      <c r="G1437" s="2">
        <f t="shared" si="24"/>
        <v>2445.2767000000003</v>
      </c>
      <c r="H1437" s="2">
        <f t="shared" si="27"/>
        <v>0.35000000009313226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1222638.3500000001</v>
      </c>
      <c r="D1438" s="1">
        <f>'P-VRIO'!E7</f>
        <v>0</v>
      </c>
      <c r="E1438" s="1">
        <v>0</v>
      </c>
      <c r="F1438" s="1">
        <v>0</v>
      </c>
      <c r="G1438" s="2">
        <f t="shared" si="24"/>
        <v>3667.9150500000005</v>
      </c>
      <c r="H1438" s="2">
        <f t="shared" si="27"/>
        <v>0.35000000009313226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1222638.3500000001</v>
      </c>
      <c r="D1440" s="1">
        <f>'P-VRIO'!E9</f>
        <v>0</v>
      </c>
      <c r="E1440" s="1">
        <v>0</v>
      </c>
      <c r="F1440" s="1">
        <v>0</v>
      </c>
      <c r="G1440" s="2">
        <f t="shared" si="24"/>
        <v>6113.1917500000009</v>
      </c>
      <c r="H1440" s="2">
        <f t="shared" si="27"/>
        <v>0.35000000009313226</v>
      </c>
      <c r="I1440" s="10">
        <f t="shared" si="28"/>
        <v>2139.6171130693356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963889.85</v>
      </c>
      <c r="D1480" s="6"/>
      <c r="E1480" s="6">
        <v>0</v>
      </c>
      <c r="F1480" s="6">
        <v>0</v>
      </c>
      <c r="G1480" s="7">
        <f t="shared" ref="G1480:G1580" si="34">B1480/1000*C1480</f>
        <v>963.88985000000002</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11143510.180000002</v>
      </c>
      <c r="D1481" s="1">
        <v>0</v>
      </c>
      <c r="E1481" s="1">
        <v>0</v>
      </c>
      <c r="F1481" s="1">
        <v>0</v>
      </c>
      <c r="G1481" s="2">
        <f t="shared" si="34"/>
        <v>22287.020360000002</v>
      </c>
      <c r="H1481" s="2">
        <f t="shared" si="35"/>
        <v>0.18000000156462193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11138487.630000001</v>
      </c>
      <c r="D1483" s="1">
        <v>0</v>
      </c>
      <c r="E1483" s="1">
        <v>0</v>
      </c>
      <c r="F1483" s="1">
        <v>0</v>
      </c>
      <c r="G1483" s="2">
        <f t="shared" si="34"/>
        <v>44553.950520000006</v>
      </c>
      <c r="H1483" s="2">
        <f t="shared" si="35"/>
        <v>0.36999999918043613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9936511.4600000009</v>
      </c>
      <c r="D1484" s="1">
        <v>0</v>
      </c>
      <c r="E1484" s="1">
        <v>0</v>
      </c>
      <c r="F1484" s="1">
        <v>0</v>
      </c>
      <c r="G1484" s="2">
        <f t="shared" si="34"/>
        <v>49682.557300000008</v>
      </c>
      <c r="H1484" s="2">
        <f t="shared" si="35"/>
        <v>0.46000000089406967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982929.33</v>
      </c>
      <c r="D1485" s="1">
        <v>0</v>
      </c>
      <c r="E1485" s="1">
        <v>0</v>
      </c>
      <c r="F1485" s="1">
        <v>0</v>
      </c>
      <c r="G1485" s="2">
        <f t="shared" si="34"/>
        <v>5897.5759799999996</v>
      </c>
      <c r="H1485" s="2">
        <f t="shared" si="35"/>
        <v>0.32999999995809048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53275.94</v>
      </c>
      <c r="D1486" s="1">
        <v>0</v>
      </c>
      <c r="E1486" s="1">
        <v>0</v>
      </c>
      <c r="F1486" s="1">
        <v>0</v>
      </c>
      <c r="G1486" s="2">
        <f t="shared" si="34"/>
        <v>372.93158</v>
      </c>
      <c r="H1486" s="2">
        <f t="shared" si="35"/>
        <v>5.9999999997671694E-2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2000</v>
      </c>
      <c r="D1489" s="1">
        <v>0</v>
      </c>
      <c r="E1489" s="1">
        <v>0</v>
      </c>
      <c r="F1489" s="1">
        <v>0</v>
      </c>
      <c r="G1489" s="2">
        <f t="shared" si="34"/>
        <v>20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163770.9</v>
      </c>
      <c r="D1491" s="1">
        <v>0</v>
      </c>
      <c r="E1491" s="1">
        <v>0</v>
      </c>
      <c r="F1491" s="1">
        <v>0</v>
      </c>
      <c r="G1491" s="2">
        <f t="shared" si="34"/>
        <v>1965.2508</v>
      </c>
      <c r="H1491" s="2">
        <f t="shared" si="35"/>
        <v>0.10000000000582077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5022.55</v>
      </c>
      <c r="D1492" s="1">
        <v>0</v>
      </c>
      <c r="E1492" s="1">
        <v>0</v>
      </c>
      <c r="F1492" s="1">
        <v>0</v>
      </c>
      <c r="G1492" s="2">
        <f t="shared" si="34"/>
        <v>65.293149999999997</v>
      </c>
      <c r="H1492" s="2">
        <f t="shared" si="35"/>
        <v>0.4499999999998181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10988176.330000002</v>
      </c>
      <c r="D1499" s="1">
        <v>0</v>
      </c>
      <c r="E1499" s="1">
        <v>0</v>
      </c>
      <c r="F1499" s="1">
        <v>0</v>
      </c>
      <c r="G1499" s="2">
        <f t="shared" si="34"/>
        <v>219763.52660000004</v>
      </c>
      <c r="H1499" s="2">
        <f t="shared" si="35"/>
        <v>0.33000000193715096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10967028.780000001</v>
      </c>
      <c r="D1501" s="1">
        <v>0</v>
      </c>
      <c r="E1501" s="1">
        <v>0</v>
      </c>
      <c r="F1501" s="1">
        <v>0</v>
      </c>
      <c r="G1501" s="2">
        <f t="shared" si="34"/>
        <v>241274.63316000003</v>
      </c>
      <c r="H1501" s="2">
        <f t="shared" si="35"/>
        <v>0.2199999988079071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9845002</v>
      </c>
      <c r="D1502" s="1">
        <v>0</v>
      </c>
      <c r="E1502" s="1">
        <v>0</v>
      </c>
      <c r="F1502" s="1">
        <v>0</v>
      </c>
      <c r="G1502" s="2">
        <f t="shared" si="34"/>
        <v>226435.046</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980933.56</v>
      </c>
      <c r="D1503" s="1">
        <v>0</v>
      </c>
      <c r="E1503" s="1">
        <v>0</v>
      </c>
      <c r="F1503" s="1">
        <v>0</v>
      </c>
      <c r="G1503" s="2">
        <f t="shared" si="34"/>
        <v>23542.405440000002</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53202.71</v>
      </c>
      <c r="D1504" s="1">
        <v>0</v>
      </c>
      <c r="E1504" s="1">
        <v>0</v>
      </c>
      <c r="F1504" s="1">
        <v>0</v>
      </c>
      <c r="G1504" s="2">
        <f t="shared" si="34"/>
        <v>1330.0677500000002</v>
      </c>
      <c r="H1504" s="2">
        <f t="shared" si="35"/>
        <v>0.29000000000087311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87890.51</v>
      </c>
      <c r="D1509" s="1">
        <v>0</v>
      </c>
      <c r="E1509" s="1">
        <v>0</v>
      </c>
      <c r="F1509" s="1">
        <v>0</v>
      </c>
      <c r="G1509" s="2">
        <f t="shared" si="34"/>
        <v>2636.7152999999998</v>
      </c>
      <c r="H1509" s="2">
        <f t="shared" si="35"/>
        <v>0.49000000000523869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21147.55</v>
      </c>
      <c r="D1510" s="1">
        <v>0</v>
      </c>
      <c r="E1510" s="1">
        <v>0</v>
      </c>
      <c r="F1510" s="1">
        <v>0</v>
      </c>
      <c r="G1510" s="2">
        <f t="shared" si="34"/>
        <v>655.57404999999994</v>
      </c>
      <c r="H1510" s="2">
        <f t="shared" si="35"/>
        <v>0.4500000000007276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1119223.6999999993</v>
      </c>
      <c r="D1517" s="1">
        <v>0</v>
      </c>
      <c r="E1517" s="1">
        <v>0</v>
      </c>
      <c r="F1517" s="1">
        <v>0</v>
      </c>
      <c r="G1517" s="2">
        <f t="shared" si="34"/>
        <v>42530.50059999997</v>
      </c>
      <c r="H1517" s="2">
        <f t="shared" si="35"/>
        <v>0.30000000074505806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1119223.7</v>
      </c>
      <c r="D1576" s="1">
        <v>0</v>
      </c>
      <c r="E1576" s="1">
        <v>0</v>
      </c>
      <c r="F1576" s="1">
        <v>0</v>
      </c>
      <c r="G1576" s="2">
        <f t="shared" si="34"/>
        <v>108564.6989</v>
      </c>
      <c r="H1576" s="2">
        <f t="shared" si="35"/>
        <v>0.30000000004656613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183352.92</v>
      </c>
      <c r="D1577" s="1">
        <v>0</v>
      </c>
      <c r="E1577" s="1">
        <v>0</v>
      </c>
      <c r="F1577" s="1">
        <v>0</v>
      </c>
      <c r="G1577" s="2">
        <f t="shared" si="34"/>
        <v>17968.586160000003</v>
      </c>
      <c r="H1577" s="2">
        <f t="shared" si="35"/>
        <v>7.9999999987194315E-2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935870.78</v>
      </c>
      <c r="D1578" s="1">
        <v>0</v>
      </c>
      <c r="E1578" s="1">
        <v>0</v>
      </c>
      <c r="F1578" s="1">
        <v>0</v>
      </c>
      <c r="G1578" s="2">
        <f t="shared" si="34"/>
        <v>92651.207220000011</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18571</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10660731</v>
      </c>
      <c r="I16" s="172">
        <f>'PR-RAS'!E6</f>
        <v>10886474.84</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10193773</v>
      </c>
      <c r="I17" s="172">
        <f>'PR-RAS'!E151</f>
        <v>10960003.709999999</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71411</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6915.1199999999226</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3055420</v>
      </c>
      <c r="I20" s="175">
        <f>BILANCA!E7</f>
        <v>4088413.0299999993</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1035300</v>
      </c>
      <c r="I21" s="177">
        <f>BILANCA!E68</f>
        <v>1112307.96</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963890</v>
      </c>
      <c r="I22" s="177">
        <f>BILANCA!E176</f>
        <v>1119223.7</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3126830</v>
      </c>
      <c r="I23" s="179">
        <f>BILANCA!E237</f>
        <v>4081497.29</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10347897</v>
      </c>
      <c r="I27" s="177">
        <f>'RAS-funkcijski'!E114</f>
        <v>10964801.26</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10347897</v>
      </c>
      <c r="I28" s="181">
        <f>'RAS-funkcijski'!E141</f>
        <v>10964801.26</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1222638.3500000001</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963889.85</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1119223.6999999993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1119223.7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4" zoomScaleNormal="100" workbookViewId="0">
      <selection activeCell="C649" sqref="C64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10660731</v>
      </c>
      <c r="E6" s="53">
        <f>E7+E44+E50+E82+E106+E124+E133+E139</f>
        <v>10886474.84</v>
      </c>
      <c r="F6" s="54">
        <f t="shared" ref="F6:F131" si="0">IF(D6&lt;&gt;0,IF(E6/D6&gt;=100,"&gt;&gt;100",E6/D6*100),"-")</f>
        <v>102.11752683751236</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9415877</v>
      </c>
      <c r="E50" s="53">
        <f>E51+E54+E59+E62+E65+E68+E71+E74+E77</f>
        <v>9867066.8200000003</v>
      </c>
      <c r="F50" s="54">
        <f t="shared" si="0"/>
        <v>104.79179815114408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9413244</v>
      </c>
      <c r="E68" s="53">
        <f t="shared" si="15"/>
        <v>9849827.9000000004</v>
      </c>
      <c r="F68" s="54">
        <f t="shared" si="0"/>
        <v>104.63797496378507</v>
      </c>
    </row>
    <row r="69" spans="1:6" ht="12.75" customHeight="1" x14ac:dyDescent="0.2">
      <c r="A69" s="55" t="s">
        <v>180</v>
      </c>
      <c r="B69" s="87" t="s">
        <v>181</v>
      </c>
      <c r="C69" s="52" t="s">
        <v>180</v>
      </c>
      <c r="D69" s="244">
        <v>9407244</v>
      </c>
      <c r="E69" s="244">
        <v>9843827.9000000004</v>
      </c>
      <c r="F69" s="54">
        <f t="shared" si="0"/>
        <v>104.64093309368823</v>
      </c>
    </row>
    <row r="70" spans="1:6" ht="24" x14ac:dyDescent="0.2">
      <c r="A70" s="55" t="s">
        <v>182</v>
      </c>
      <c r="B70" s="87" t="s">
        <v>183</v>
      </c>
      <c r="C70" s="52" t="s">
        <v>182</v>
      </c>
      <c r="D70" s="244">
        <v>6000</v>
      </c>
      <c r="E70" s="244">
        <v>6000</v>
      </c>
      <c r="F70" s="54">
        <f t="shared" si="0"/>
        <v>100</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2633</v>
      </c>
      <c r="E74" s="53">
        <f t="shared" si="17"/>
        <v>6744.92</v>
      </c>
      <c r="F74" s="54">
        <f t="shared" si="0"/>
        <v>256.16862894037223</v>
      </c>
    </row>
    <row r="75" spans="1:6" ht="12.75" customHeight="1" x14ac:dyDescent="0.2">
      <c r="A75" s="55" t="s">
        <v>192</v>
      </c>
      <c r="B75" s="87" t="s">
        <v>193</v>
      </c>
      <c r="C75" s="52" t="s">
        <v>192</v>
      </c>
      <c r="D75" s="244">
        <v>2633</v>
      </c>
      <c r="E75" s="244">
        <v>6744.92</v>
      </c>
      <c r="F75" s="54">
        <f t="shared" si="0"/>
        <v>256.16862894037223</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10494</v>
      </c>
      <c r="F77" s="54" t="str">
        <f t="shared" si="0"/>
        <v>-</v>
      </c>
    </row>
    <row r="78" spans="1:6" ht="12.75" customHeight="1" x14ac:dyDescent="0.2">
      <c r="A78" s="55">
        <v>6391</v>
      </c>
      <c r="B78" s="87" t="s">
        <v>198</v>
      </c>
      <c r="C78" s="52" t="s">
        <v>199</v>
      </c>
      <c r="D78" s="244"/>
      <c r="E78" s="244">
        <v>1574.1</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v>8919.9</v>
      </c>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9</v>
      </c>
      <c r="E82" s="53">
        <f t="shared" si="19"/>
        <v>0.4</v>
      </c>
      <c r="F82" s="54">
        <f t="shared" si="0"/>
        <v>4.4444444444444446</v>
      </c>
    </row>
    <row r="83" spans="1:6" ht="12.75" customHeight="1" x14ac:dyDescent="0.2">
      <c r="A83" s="55">
        <v>641</v>
      </c>
      <c r="B83" s="87" t="s">
        <v>208</v>
      </c>
      <c r="C83" s="52" t="s">
        <v>209</v>
      </c>
      <c r="D83" s="53">
        <f t="shared" ref="D83:E83" si="20">SUM(D84:D90)</f>
        <v>9</v>
      </c>
      <c r="E83" s="53">
        <f t="shared" si="20"/>
        <v>0.4</v>
      </c>
      <c r="F83" s="54">
        <f t="shared" si="0"/>
        <v>4.4444444444444446</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9</v>
      </c>
      <c r="E85" s="244">
        <v>0.4</v>
      </c>
      <c r="F85" s="54">
        <f t="shared" si="0"/>
        <v>4.4444444444444446</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37350</v>
      </c>
      <c r="E106" s="53">
        <f t="shared" si="23"/>
        <v>155722</v>
      </c>
      <c r="F106" s="54">
        <f t="shared" si="0"/>
        <v>416.92637215528777</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37350</v>
      </c>
      <c r="E112" s="53">
        <f t="shared" si="25"/>
        <v>155722</v>
      </c>
      <c r="F112" s="54">
        <f t="shared" si="0"/>
        <v>416.92637215528777</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37350</v>
      </c>
      <c r="E117" s="244">
        <v>155722</v>
      </c>
      <c r="F117" s="54">
        <f t="shared" si="0"/>
        <v>416.92637215528777</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121875</v>
      </c>
      <c r="E124" s="53">
        <f t="shared" si="27"/>
        <v>43888</v>
      </c>
      <c r="F124" s="54">
        <f t="shared" si="0"/>
        <v>36.010666666666665</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121875</v>
      </c>
      <c r="E128" s="53">
        <f t="shared" si="29"/>
        <v>43888</v>
      </c>
      <c r="F128" s="54">
        <f t="shared" si="0"/>
        <v>36.010666666666665</v>
      </c>
    </row>
    <row r="129" spans="1:6" ht="12.75" customHeight="1" x14ac:dyDescent="0.2">
      <c r="A129" s="55">
        <v>6631</v>
      </c>
      <c r="B129" s="88" t="s">
        <v>300</v>
      </c>
      <c r="C129" s="52" t="s">
        <v>301</v>
      </c>
      <c r="D129" s="244"/>
      <c r="E129" s="244">
        <v>43888</v>
      </c>
      <c r="F129" s="54" t="str">
        <f t="shared" si="0"/>
        <v>-</v>
      </c>
    </row>
    <row r="130" spans="1:6" ht="12.75" customHeight="1" x14ac:dyDescent="0.2">
      <c r="A130" s="55">
        <v>6632</v>
      </c>
      <c r="B130" s="234" t="s">
        <v>302</v>
      </c>
      <c r="C130" s="52" t="s">
        <v>303</v>
      </c>
      <c r="D130" s="244">
        <v>121875</v>
      </c>
      <c r="E130" s="244"/>
      <c r="F130" s="54">
        <f t="shared" si="0"/>
        <v>0</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1085620</v>
      </c>
      <c r="E133" s="53">
        <f t="shared" si="30"/>
        <v>819797.62</v>
      </c>
      <c r="F133" s="54">
        <f t="shared" ref="F133:F223" si="31">IF(D133&lt;&gt;0,IF(E133/D133&gt;=100,"&gt;&gt;100",E133/D133*100),"-")</f>
        <v>75.514233341316483</v>
      </c>
    </row>
    <row r="134" spans="1:6" ht="24" x14ac:dyDescent="0.2">
      <c r="A134" s="55">
        <v>671</v>
      </c>
      <c r="B134" s="234" t="s">
        <v>310</v>
      </c>
      <c r="C134" s="52" t="s">
        <v>311</v>
      </c>
      <c r="D134" s="53">
        <f t="shared" ref="D134:E134" si="32">SUM(D135:D137)</f>
        <v>1085620</v>
      </c>
      <c r="E134" s="53">
        <f t="shared" si="32"/>
        <v>819797.62</v>
      </c>
      <c r="F134" s="54">
        <f t="shared" si="31"/>
        <v>75.514233341316483</v>
      </c>
    </row>
    <row r="135" spans="1:6" ht="12.75" customHeight="1" x14ac:dyDescent="0.2">
      <c r="A135" s="55">
        <v>6711</v>
      </c>
      <c r="B135" s="87" t="s">
        <v>312</v>
      </c>
      <c r="C135" s="52" t="s">
        <v>313</v>
      </c>
      <c r="D135" s="244">
        <v>1085620</v>
      </c>
      <c r="E135" s="244">
        <v>819797.62</v>
      </c>
      <c r="F135" s="54">
        <f t="shared" si="31"/>
        <v>75.514233341316483</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0</v>
      </c>
      <c r="E150" s="244"/>
      <c r="F150" s="54" t="str">
        <f t="shared" si="31"/>
        <v>-</v>
      </c>
    </row>
    <row r="151" spans="1:6" ht="12.75" customHeight="1" x14ac:dyDescent="0.2">
      <c r="A151" s="55">
        <v>3</v>
      </c>
      <c r="B151" s="87" t="s">
        <v>344</v>
      </c>
      <c r="C151" s="52" t="s">
        <v>52</v>
      </c>
      <c r="D151" s="53">
        <f t="shared" ref="D151:E151" si="35">D152+D163+D196+D215+D224+D252+D263</f>
        <v>10193773</v>
      </c>
      <c r="E151" s="53">
        <f t="shared" si="35"/>
        <v>10960003.709999999</v>
      </c>
      <c r="F151" s="54">
        <f t="shared" si="31"/>
        <v>107.51665462827158</v>
      </c>
    </row>
    <row r="152" spans="1:6" ht="12.75" customHeight="1" x14ac:dyDescent="0.2">
      <c r="A152" s="55">
        <v>31</v>
      </c>
      <c r="B152" s="87" t="s">
        <v>345</v>
      </c>
      <c r="C152" s="52" t="s">
        <v>346</v>
      </c>
      <c r="D152" s="53">
        <f t="shared" ref="D152:E152" si="36">D153+D158+D159</f>
        <v>9171661</v>
      </c>
      <c r="E152" s="53">
        <f t="shared" si="36"/>
        <v>9718234.8599999994</v>
      </c>
      <c r="F152" s="54">
        <f t="shared" si="31"/>
        <v>105.95937704195563</v>
      </c>
    </row>
    <row r="153" spans="1:6" ht="12.75" customHeight="1" x14ac:dyDescent="0.2">
      <c r="A153" s="55">
        <v>311</v>
      </c>
      <c r="B153" s="87" t="s">
        <v>347</v>
      </c>
      <c r="C153" s="52" t="s">
        <v>348</v>
      </c>
      <c r="D153" s="53">
        <f t="shared" ref="D153:E153" si="37">SUM(D154:D157)</f>
        <v>7602179</v>
      </c>
      <c r="E153" s="53">
        <f t="shared" si="37"/>
        <v>8044370.1799999997</v>
      </c>
      <c r="F153" s="54">
        <f t="shared" si="31"/>
        <v>105.81663730885577</v>
      </c>
    </row>
    <row r="154" spans="1:6" ht="12.75" customHeight="1" x14ac:dyDescent="0.2">
      <c r="A154" s="55">
        <v>3111</v>
      </c>
      <c r="B154" s="87" t="s">
        <v>349</v>
      </c>
      <c r="C154" s="52" t="s">
        <v>350</v>
      </c>
      <c r="D154" s="244">
        <v>7484301</v>
      </c>
      <c r="E154" s="244">
        <v>7919257.8899999997</v>
      </c>
      <c r="F154" s="54">
        <f t="shared" si="31"/>
        <v>105.81159002023035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117878</v>
      </c>
      <c r="E156" s="244">
        <v>125112.29</v>
      </c>
      <c r="F156" s="54">
        <f t="shared" si="31"/>
        <v>106.13709937392896</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313380</v>
      </c>
      <c r="E158" s="244">
        <v>349654.89</v>
      </c>
      <c r="F158" s="54">
        <f t="shared" si="31"/>
        <v>111.57536856212904</v>
      </c>
    </row>
    <row r="159" spans="1:6" ht="12.75" customHeight="1" x14ac:dyDescent="0.2">
      <c r="A159" s="55">
        <v>313</v>
      </c>
      <c r="B159" s="87" t="s">
        <v>359</v>
      </c>
      <c r="C159" s="52" t="s">
        <v>360</v>
      </c>
      <c r="D159" s="53">
        <f t="shared" ref="D159:E159" si="38">SUM(D160:D162)</f>
        <v>1256102</v>
      </c>
      <c r="E159" s="53">
        <f t="shared" si="38"/>
        <v>1324209.79</v>
      </c>
      <c r="F159" s="54">
        <f t="shared" si="31"/>
        <v>105.42215441102714</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1256102</v>
      </c>
      <c r="E161" s="244">
        <v>1324209.79</v>
      </c>
      <c r="F161" s="54">
        <f t="shared" si="31"/>
        <v>105.42215441102714</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920389</v>
      </c>
      <c r="E163" s="53">
        <f t="shared" si="39"/>
        <v>1186370.28</v>
      </c>
      <c r="F163" s="54">
        <f t="shared" si="31"/>
        <v>128.89878953355591</v>
      </c>
    </row>
    <row r="164" spans="1:6" ht="12.75" customHeight="1" x14ac:dyDescent="0.2">
      <c r="A164" s="55">
        <v>321</v>
      </c>
      <c r="B164" s="87" t="s">
        <v>368</v>
      </c>
      <c r="C164" s="52" t="s">
        <v>369</v>
      </c>
      <c r="D164" s="53">
        <f t="shared" ref="D164:E164" si="40">SUM(D165:D168)</f>
        <v>196816</v>
      </c>
      <c r="E164" s="53">
        <f t="shared" si="40"/>
        <v>312234.86000000004</v>
      </c>
      <c r="F164" s="54">
        <f t="shared" si="31"/>
        <v>158.64302698967566</v>
      </c>
    </row>
    <row r="165" spans="1:6" ht="12.75" customHeight="1" x14ac:dyDescent="0.2">
      <c r="A165" s="55">
        <v>3211</v>
      </c>
      <c r="B165" s="87" t="s">
        <v>370</v>
      </c>
      <c r="C165" s="52" t="s">
        <v>371</v>
      </c>
      <c r="D165" s="244">
        <v>4579</v>
      </c>
      <c r="E165" s="244">
        <v>88728.320000000007</v>
      </c>
      <c r="F165" s="54">
        <f t="shared" si="31"/>
        <v>1937.7226468661281</v>
      </c>
    </row>
    <row r="166" spans="1:6" ht="12.75" customHeight="1" x14ac:dyDescent="0.2">
      <c r="A166" s="55">
        <v>3212</v>
      </c>
      <c r="B166" s="87" t="s">
        <v>372</v>
      </c>
      <c r="C166" s="52" t="s">
        <v>373</v>
      </c>
      <c r="D166" s="244">
        <v>156484</v>
      </c>
      <c r="E166" s="244">
        <v>178742.48</v>
      </c>
      <c r="F166" s="54">
        <f t="shared" si="31"/>
        <v>114.2241251501751</v>
      </c>
    </row>
    <row r="167" spans="1:6" ht="12.75" customHeight="1" x14ac:dyDescent="0.2">
      <c r="A167" s="55">
        <v>3213</v>
      </c>
      <c r="B167" s="87" t="s">
        <v>374</v>
      </c>
      <c r="C167" s="52" t="s">
        <v>375</v>
      </c>
      <c r="D167" s="244">
        <v>35753</v>
      </c>
      <c r="E167" s="244">
        <v>44764.06</v>
      </c>
      <c r="F167" s="54">
        <f t="shared" si="31"/>
        <v>125.2036472463849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237880</v>
      </c>
      <c r="E169" s="53">
        <f t="shared" si="41"/>
        <v>323999.02</v>
      </c>
      <c r="F169" s="54">
        <f t="shared" si="31"/>
        <v>136.20271565495207</v>
      </c>
    </row>
    <row r="170" spans="1:6" ht="12.75" customHeight="1" x14ac:dyDescent="0.2">
      <c r="A170" s="55">
        <v>3221</v>
      </c>
      <c r="B170" s="87" t="s">
        <v>380</v>
      </c>
      <c r="C170" s="52" t="s">
        <v>381</v>
      </c>
      <c r="D170" s="244">
        <v>97329</v>
      </c>
      <c r="E170" s="244">
        <v>117660.2</v>
      </c>
      <c r="F170" s="54">
        <f t="shared" si="31"/>
        <v>120.88914917444956</v>
      </c>
    </row>
    <row r="171" spans="1:6" ht="12.75" customHeight="1" x14ac:dyDescent="0.2">
      <c r="A171" s="55">
        <v>3222</v>
      </c>
      <c r="B171" s="87" t="s">
        <v>382</v>
      </c>
      <c r="C171" s="52" t="s">
        <v>383</v>
      </c>
      <c r="D171" s="244">
        <v>3799</v>
      </c>
      <c r="E171" s="244">
        <v>5675.07</v>
      </c>
      <c r="F171" s="54">
        <f t="shared" si="31"/>
        <v>149.38325875230322</v>
      </c>
    </row>
    <row r="172" spans="1:6" ht="12.75" customHeight="1" x14ac:dyDescent="0.2">
      <c r="A172" s="55">
        <v>3223</v>
      </c>
      <c r="B172" s="87" t="s">
        <v>384</v>
      </c>
      <c r="C172" s="52" t="s">
        <v>385</v>
      </c>
      <c r="D172" s="244">
        <v>80902</v>
      </c>
      <c r="E172" s="244">
        <v>129319.67</v>
      </c>
      <c r="F172" s="54">
        <f t="shared" si="31"/>
        <v>159.84730909001013</v>
      </c>
    </row>
    <row r="173" spans="1:6" ht="12.75" customHeight="1" x14ac:dyDescent="0.2">
      <c r="A173" s="55">
        <v>3224</v>
      </c>
      <c r="B173" s="87" t="s">
        <v>386</v>
      </c>
      <c r="C173" s="52" t="s">
        <v>387</v>
      </c>
      <c r="D173" s="244">
        <v>8373</v>
      </c>
      <c r="E173" s="244">
        <v>25294.57</v>
      </c>
      <c r="F173" s="54">
        <f t="shared" si="31"/>
        <v>302.09685895139137</v>
      </c>
    </row>
    <row r="174" spans="1:6" ht="12.75" customHeight="1" x14ac:dyDescent="0.2">
      <c r="A174" s="55">
        <v>3225</v>
      </c>
      <c r="B174" s="87" t="s">
        <v>388</v>
      </c>
      <c r="C174" s="52" t="s">
        <v>389</v>
      </c>
      <c r="D174" s="244">
        <v>42153</v>
      </c>
      <c r="E174" s="244">
        <v>42036.75</v>
      </c>
      <c r="F174" s="54">
        <f t="shared" si="31"/>
        <v>99.724218916803082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5324</v>
      </c>
      <c r="E176" s="244">
        <v>4012.76</v>
      </c>
      <c r="F176" s="54">
        <f t="shared" si="31"/>
        <v>75.371149511645385</v>
      </c>
    </row>
    <row r="177" spans="1:6" ht="12.75" customHeight="1" x14ac:dyDescent="0.2">
      <c r="A177" s="55">
        <v>323</v>
      </c>
      <c r="B177" s="87" t="s">
        <v>394</v>
      </c>
      <c r="C177" s="52" t="s">
        <v>395</v>
      </c>
      <c r="D177" s="53">
        <f t="shared" ref="D177:E177" si="42">SUM(D178:D186)</f>
        <v>299646</v>
      </c>
      <c r="E177" s="53">
        <f t="shared" si="42"/>
        <v>280720.90000000002</v>
      </c>
      <c r="F177" s="54">
        <f t="shared" si="31"/>
        <v>93.684180666519836</v>
      </c>
    </row>
    <row r="178" spans="1:6" ht="12.75" customHeight="1" x14ac:dyDescent="0.2">
      <c r="A178" s="55">
        <v>3231</v>
      </c>
      <c r="B178" s="87" t="s">
        <v>396</v>
      </c>
      <c r="C178" s="52" t="s">
        <v>397</v>
      </c>
      <c r="D178" s="244">
        <v>13920</v>
      </c>
      <c r="E178" s="244">
        <v>38787.17</v>
      </c>
      <c r="F178" s="54">
        <f t="shared" si="31"/>
        <v>278.64346264367816</v>
      </c>
    </row>
    <row r="179" spans="1:6" ht="12.75" customHeight="1" x14ac:dyDescent="0.2">
      <c r="A179" s="55">
        <v>3232</v>
      </c>
      <c r="B179" s="87" t="s">
        <v>398</v>
      </c>
      <c r="C179" s="52" t="s">
        <v>399</v>
      </c>
      <c r="D179" s="244">
        <v>150018</v>
      </c>
      <c r="E179" s="244">
        <v>38699.230000000003</v>
      </c>
      <c r="F179" s="54">
        <f t="shared" si="31"/>
        <v>25.796391099734699</v>
      </c>
    </row>
    <row r="180" spans="1:6" ht="12.75" customHeight="1" x14ac:dyDescent="0.2">
      <c r="A180" s="55">
        <v>3233</v>
      </c>
      <c r="B180" s="87" t="s">
        <v>400</v>
      </c>
      <c r="C180" s="52" t="s">
        <v>401</v>
      </c>
      <c r="D180" s="244"/>
      <c r="E180" s="244">
        <v>16839</v>
      </c>
      <c r="F180" s="54" t="str">
        <f t="shared" si="31"/>
        <v>-</v>
      </c>
    </row>
    <row r="181" spans="1:6" ht="12.75" customHeight="1" x14ac:dyDescent="0.2">
      <c r="A181" s="55">
        <v>3234</v>
      </c>
      <c r="B181" s="87" t="s">
        <v>402</v>
      </c>
      <c r="C181" s="52" t="s">
        <v>403</v>
      </c>
      <c r="D181" s="244">
        <v>34433</v>
      </c>
      <c r="E181" s="244">
        <v>46768.1</v>
      </c>
      <c r="F181" s="54">
        <f t="shared" si="31"/>
        <v>135.82348328638224</v>
      </c>
    </row>
    <row r="182" spans="1:6" ht="12.75" customHeight="1" x14ac:dyDescent="0.2">
      <c r="A182" s="55">
        <v>3235</v>
      </c>
      <c r="B182" s="87" t="s">
        <v>404</v>
      </c>
      <c r="C182" s="52" t="s">
        <v>405</v>
      </c>
      <c r="D182" s="244">
        <v>28443</v>
      </c>
      <c r="E182" s="244">
        <v>30954</v>
      </c>
      <c r="F182" s="54">
        <f t="shared" si="31"/>
        <v>108.82818268115177</v>
      </c>
    </row>
    <row r="183" spans="1:6" ht="12.75" customHeight="1" x14ac:dyDescent="0.2">
      <c r="A183" s="55">
        <v>3236</v>
      </c>
      <c r="B183" s="87" t="s">
        <v>406</v>
      </c>
      <c r="C183" s="52" t="s">
        <v>407</v>
      </c>
      <c r="D183" s="244">
        <v>20150</v>
      </c>
      <c r="E183" s="244">
        <v>25000</v>
      </c>
      <c r="F183" s="54">
        <f t="shared" si="31"/>
        <v>124.06947890818859</v>
      </c>
    </row>
    <row r="184" spans="1:6" ht="12.75" customHeight="1" x14ac:dyDescent="0.2">
      <c r="A184" s="55">
        <v>3237</v>
      </c>
      <c r="B184" s="87" t="s">
        <v>408</v>
      </c>
      <c r="C184" s="52" t="s">
        <v>409</v>
      </c>
      <c r="D184" s="244">
        <v>13590</v>
      </c>
      <c r="E184" s="244">
        <v>29862</v>
      </c>
      <c r="F184" s="54">
        <f t="shared" si="31"/>
        <v>219.73509933774835</v>
      </c>
    </row>
    <row r="185" spans="1:6" ht="12.75" customHeight="1" x14ac:dyDescent="0.2">
      <c r="A185" s="55">
        <v>3238</v>
      </c>
      <c r="B185" s="87" t="s">
        <v>410</v>
      </c>
      <c r="C185" s="52" t="s">
        <v>411</v>
      </c>
      <c r="D185" s="244">
        <v>20062</v>
      </c>
      <c r="E185" s="244">
        <v>23210</v>
      </c>
      <c r="F185" s="54">
        <f t="shared" si="31"/>
        <v>115.69135679393878</v>
      </c>
    </row>
    <row r="186" spans="1:6" ht="12.75" customHeight="1" x14ac:dyDescent="0.2">
      <c r="A186" s="55">
        <v>3239</v>
      </c>
      <c r="B186" s="87" t="s">
        <v>412</v>
      </c>
      <c r="C186" s="52" t="s">
        <v>413</v>
      </c>
      <c r="D186" s="244">
        <v>19030</v>
      </c>
      <c r="E186" s="244">
        <v>30601.4</v>
      </c>
      <c r="F186" s="54">
        <f t="shared" si="31"/>
        <v>160.80609563846559</v>
      </c>
    </row>
    <row r="187" spans="1:6" ht="12.75" customHeight="1" x14ac:dyDescent="0.2">
      <c r="A187" s="55">
        <v>324</v>
      </c>
      <c r="B187" s="87" t="s">
        <v>414</v>
      </c>
      <c r="C187" s="52" t="s">
        <v>415</v>
      </c>
      <c r="D187" s="244">
        <v>1003</v>
      </c>
      <c r="E187" s="244">
        <v>67648.84</v>
      </c>
      <c r="F187" s="54">
        <f t="shared" si="31"/>
        <v>6744.6500498504474</v>
      </c>
    </row>
    <row r="188" spans="1:6" ht="12.75" customHeight="1" x14ac:dyDescent="0.2">
      <c r="A188" s="55">
        <v>329</v>
      </c>
      <c r="B188" s="87" t="s">
        <v>416</v>
      </c>
      <c r="C188" s="52" t="s">
        <v>417</v>
      </c>
      <c r="D188" s="53">
        <f t="shared" ref="D188:E188" si="43">SUM(D189:D195)</f>
        <v>185044</v>
      </c>
      <c r="E188" s="53">
        <f t="shared" si="43"/>
        <v>201766.66</v>
      </c>
      <c r="F188" s="54">
        <f t="shared" si="31"/>
        <v>109.03712630509501</v>
      </c>
    </row>
    <row r="189" spans="1:6" ht="12.75" customHeight="1" x14ac:dyDescent="0.2">
      <c r="A189" s="55">
        <v>3291</v>
      </c>
      <c r="B189" s="234" t="s">
        <v>418</v>
      </c>
      <c r="C189" s="52" t="s">
        <v>419</v>
      </c>
      <c r="D189" s="244">
        <v>11580</v>
      </c>
      <c r="E189" s="244">
        <v>5620</v>
      </c>
      <c r="F189" s="54">
        <f t="shared" si="31"/>
        <v>48.531951640759928</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14655</v>
      </c>
      <c r="E191" s="244">
        <v>85366.12</v>
      </c>
      <c r="F191" s="54">
        <f t="shared" si="31"/>
        <v>582.50508358921866</v>
      </c>
    </row>
    <row r="192" spans="1:6" ht="12.75" customHeight="1" x14ac:dyDescent="0.2">
      <c r="A192" s="55">
        <v>3294</v>
      </c>
      <c r="B192" s="87" t="s">
        <v>424</v>
      </c>
      <c r="C192" s="52" t="s">
        <v>425</v>
      </c>
      <c r="D192" s="244">
        <v>250</v>
      </c>
      <c r="E192" s="244">
        <v>250</v>
      </c>
      <c r="F192" s="54">
        <f t="shared" si="31"/>
        <v>100</v>
      </c>
    </row>
    <row r="193" spans="1:6" ht="12.75" customHeight="1" x14ac:dyDescent="0.2">
      <c r="A193" s="55">
        <v>3295</v>
      </c>
      <c r="B193" s="87" t="s">
        <v>426</v>
      </c>
      <c r="C193" s="52" t="s">
        <v>427</v>
      </c>
      <c r="D193" s="244">
        <v>51498</v>
      </c>
      <c r="E193" s="244">
        <v>37570.300000000003</v>
      </c>
      <c r="F193" s="54">
        <f t="shared" si="31"/>
        <v>72.954872033865399</v>
      </c>
    </row>
    <row r="194" spans="1:6" ht="12.75" customHeight="1" x14ac:dyDescent="0.2">
      <c r="A194" s="55" t="s">
        <v>428</v>
      </c>
      <c r="B194" s="87" t="s">
        <v>429</v>
      </c>
      <c r="C194" s="52" t="s">
        <v>428</v>
      </c>
      <c r="D194" s="244">
        <v>101987</v>
      </c>
      <c r="E194" s="244">
        <v>58703.12</v>
      </c>
      <c r="F194" s="54">
        <f t="shared" si="31"/>
        <v>57.559414435173117</v>
      </c>
    </row>
    <row r="195" spans="1:6" ht="12.75" customHeight="1" x14ac:dyDescent="0.2">
      <c r="A195" s="55">
        <v>3299</v>
      </c>
      <c r="B195" s="87" t="s">
        <v>430</v>
      </c>
      <c r="C195" s="52" t="s">
        <v>431</v>
      </c>
      <c r="D195" s="244">
        <v>5074</v>
      </c>
      <c r="E195" s="244">
        <v>14257.12</v>
      </c>
      <c r="F195" s="54">
        <f t="shared" si="31"/>
        <v>280.98383918013405</v>
      </c>
    </row>
    <row r="196" spans="1:6" ht="12.75" customHeight="1" x14ac:dyDescent="0.2">
      <c r="A196" s="55">
        <v>34</v>
      </c>
      <c r="B196" s="234" t="s">
        <v>432</v>
      </c>
      <c r="C196" s="52" t="s">
        <v>433</v>
      </c>
      <c r="D196" s="53">
        <f t="shared" ref="D196:E196" si="44">D197+D202+D210</f>
        <v>99708</v>
      </c>
      <c r="E196" s="53">
        <f t="shared" si="44"/>
        <v>53398.57</v>
      </c>
      <c r="F196" s="54">
        <f t="shared" si="31"/>
        <v>53.554950455329561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99708</v>
      </c>
      <c r="E210" s="53">
        <f t="shared" si="47"/>
        <v>53398.57</v>
      </c>
      <c r="F210" s="54">
        <f t="shared" si="31"/>
        <v>53.554950455329561</v>
      </c>
    </row>
    <row r="211" spans="1:6" ht="12.75" customHeight="1" x14ac:dyDescent="0.2">
      <c r="A211" s="55">
        <v>3431</v>
      </c>
      <c r="B211" s="234" t="s">
        <v>462</v>
      </c>
      <c r="C211" s="52" t="s">
        <v>463</v>
      </c>
      <c r="D211" s="244">
        <v>4898</v>
      </c>
      <c r="E211" s="244">
        <v>7154.55</v>
      </c>
      <c r="F211" s="54">
        <f t="shared" si="31"/>
        <v>146.0708452429563</v>
      </c>
    </row>
    <row r="212" spans="1:6" ht="12.75" customHeight="1" x14ac:dyDescent="0.2">
      <c r="A212" s="55">
        <v>3432</v>
      </c>
      <c r="B212" s="87" t="s">
        <v>464</v>
      </c>
      <c r="C212" s="52" t="s">
        <v>465</v>
      </c>
      <c r="D212" s="244">
        <v>16</v>
      </c>
      <c r="E212" s="244">
        <v>107.31</v>
      </c>
      <c r="F212" s="54">
        <f t="shared" si="31"/>
        <v>670.6875</v>
      </c>
    </row>
    <row r="213" spans="1:6" ht="12.75" customHeight="1" x14ac:dyDescent="0.2">
      <c r="A213" s="55">
        <v>3433</v>
      </c>
      <c r="B213" s="87" t="s">
        <v>466</v>
      </c>
      <c r="C213" s="52" t="s">
        <v>467</v>
      </c>
      <c r="D213" s="244">
        <v>94263</v>
      </c>
      <c r="E213" s="244">
        <v>46136.71</v>
      </c>
      <c r="F213" s="54">
        <f t="shared" si="31"/>
        <v>48.944665457284401</v>
      </c>
    </row>
    <row r="214" spans="1:6" ht="12.75" customHeight="1" x14ac:dyDescent="0.2">
      <c r="A214" s="55">
        <v>3434</v>
      </c>
      <c r="B214" s="87" t="s">
        <v>468</v>
      </c>
      <c r="C214" s="52" t="s">
        <v>469</v>
      </c>
      <c r="D214" s="244">
        <v>531</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2015</v>
      </c>
      <c r="E252" s="53">
        <f t="shared" si="63"/>
        <v>2000</v>
      </c>
      <c r="F252" s="54">
        <f t="shared" ref="F252:F258" si="64">IF(D252&lt;&gt;0,IF(E252/D252&gt;=100,"&gt;&gt;100",E252/D252*100),"-")</f>
        <v>99.255583126550874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c r="F254" s="54" t="str">
        <f t="shared" si="64"/>
        <v>-</v>
      </c>
    </row>
    <row r="255" spans="1:6" ht="24" x14ac:dyDescent="0.2">
      <c r="A255" s="55">
        <v>3712</v>
      </c>
      <c r="B255" s="87" t="s">
        <v>546</v>
      </c>
      <c r="C255" s="52" t="s">
        <v>547</v>
      </c>
      <c r="D255" s="244">
        <v>0</v>
      </c>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2015</v>
      </c>
      <c r="E259" s="53">
        <f t="shared" si="66"/>
        <v>2000</v>
      </c>
      <c r="F259" s="54">
        <f t="shared" ref="F259:F262" si="67">IF(D259&lt;&gt;0,IF(E259/D259&gt;=100,"&gt;&gt;100",E259/D259*100),"-")</f>
        <v>99.255583126550874</v>
      </c>
    </row>
    <row r="260" spans="1:6" ht="12.75" customHeight="1" x14ac:dyDescent="0.2">
      <c r="A260" s="55">
        <v>3721</v>
      </c>
      <c r="B260" s="87" t="s">
        <v>556</v>
      </c>
      <c r="C260" s="52" t="s">
        <v>557</v>
      </c>
      <c r="D260" s="244">
        <v>500</v>
      </c>
      <c r="E260" s="244">
        <v>2000</v>
      </c>
      <c r="F260" s="54">
        <f t="shared" si="67"/>
        <v>400</v>
      </c>
    </row>
    <row r="261" spans="1:6" ht="12.75" customHeight="1" x14ac:dyDescent="0.2">
      <c r="A261" s="55">
        <v>3722</v>
      </c>
      <c r="B261" s="87" t="s">
        <v>558</v>
      </c>
      <c r="C261" s="52" t="s">
        <v>559</v>
      </c>
      <c r="D261" s="244">
        <v>1515</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10193773</v>
      </c>
      <c r="E289" s="53">
        <f t="shared" si="79"/>
        <v>10960003.709999999</v>
      </c>
      <c r="F289" s="54">
        <f t="shared" si="76"/>
        <v>107.51665462827158</v>
      </c>
    </row>
    <row r="290" spans="1:6" ht="12.75" customHeight="1" x14ac:dyDescent="0.2">
      <c r="A290" s="55" t="s">
        <v>605</v>
      </c>
      <c r="B290" s="87" t="s">
        <v>616</v>
      </c>
      <c r="C290" s="52" t="s">
        <v>617</v>
      </c>
      <c r="D290" s="53">
        <f>IF(D6&gt;=D289,D6-D289,0)</f>
        <v>466958</v>
      </c>
      <c r="E290" s="53">
        <f>IF(E6&gt;=E289,E6-E289,0)</f>
        <v>0</v>
      </c>
      <c r="F290" s="54">
        <f t="shared" si="76"/>
        <v>0</v>
      </c>
    </row>
    <row r="291" spans="1:6" ht="12.75" customHeight="1" x14ac:dyDescent="0.2">
      <c r="A291" s="55" t="s">
        <v>605</v>
      </c>
      <c r="B291" s="87" t="s">
        <v>618</v>
      </c>
      <c r="C291" s="52" t="s">
        <v>619</v>
      </c>
      <c r="D291" s="53">
        <f>IF(D289&gt;=D6,D289-D6,0)</f>
        <v>0</v>
      </c>
      <c r="E291" s="53">
        <f>IF(E289&gt;=E6,E289-E6,0)</f>
        <v>73528.86999999918</v>
      </c>
      <c r="F291" s="54" t="str">
        <f t="shared" si="76"/>
        <v>-</v>
      </c>
    </row>
    <row r="292" spans="1:6" ht="12.75" customHeight="1" x14ac:dyDescent="0.2">
      <c r="A292" s="55">
        <v>92211</v>
      </c>
      <c r="B292" s="87" t="s">
        <v>620</v>
      </c>
      <c r="C292" s="52" t="s">
        <v>621</v>
      </c>
      <c r="D292" s="244">
        <v>0</v>
      </c>
      <c r="E292" s="244">
        <v>71411.3</v>
      </c>
      <c r="F292" s="54" t="str">
        <f t="shared" si="76"/>
        <v>-</v>
      </c>
    </row>
    <row r="293" spans="1:6" ht="12.75" customHeight="1" x14ac:dyDescent="0.2">
      <c r="A293" s="55">
        <v>92221</v>
      </c>
      <c r="B293" s="87" t="s">
        <v>622</v>
      </c>
      <c r="C293" s="52" t="s">
        <v>623</v>
      </c>
      <c r="D293" s="244">
        <v>241423</v>
      </c>
      <c r="E293" s="244"/>
      <c r="F293" s="54">
        <f t="shared" si="76"/>
        <v>0</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154124</v>
      </c>
      <c r="E350" s="53">
        <f t="shared" si="95"/>
        <v>4797.55</v>
      </c>
      <c r="F350" s="54">
        <f t="shared" si="81"/>
        <v>3.1127858088292544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154124</v>
      </c>
      <c r="E363" s="53">
        <f t="shared" si="99"/>
        <v>4797.55</v>
      </c>
      <c r="F363" s="54">
        <f t="shared" si="81"/>
        <v>3.1127858088292544</v>
      </c>
    </row>
    <row r="364" spans="1:6" ht="12.75" customHeight="1" x14ac:dyDescent="0.2">
      <c r="A364" s="55">
        <v>421</v>
      </c>
      <c r="B364" s="87" t="s">
        <v>755</v>
      </c>
      <c r="C364" s="52" t="s">
        <v>756</v>
      </c>
      <c r="D364" s="53">
        <f t="shared" ref="D364:E364" si="100">SUM(D365:D368)</f>
        <v>121875</v>
      </c>
      <c r="E364" s="53">
        <f t="shared" si="100"/>
        <v>0</v>
      </c>
      <c r="F364" s="54">
        <f t="shared" si="81"/>
        <v>0</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v>121875</v>
      </c>
      <c r="E368" s="244"/>
      <c r="F368" s="54">
        <f t="shared" si="81"/>
        <v>0</v>
      </c>
    </row>
    <row r="369" spans="1:6" ht="12.75" customHeight="1" x14ac:dyDescent="0.2">
      <c r="A369" s="55">
        <v>422</v>
      </c>
      <c r="B369" s="87" t="s">
        <v>761</v>
      </c>
      <c r="C369" s="52" t="s">
        <v>762</v>
      </c>
      <c r="D369" s="53">
        <f t="shared" ref="D369:E369" si="101">SUM(D370:D377)</f>
        <v>26249</v>
      </c>
      <c r="E369" s="53">
        <f t="shared" si="101"/>
        <v>0</v>
      </c>
      <c r="F369" s="54">
        <f t="shared" si="81"/>
        <v>0</v>
      </c>
    </row>
    <row r="370" spans="1:6" ht="12.75" customHeight="1" x14ac:dyDescent="0.2">
      <c r="A370" s="55">
        <v>4221</v>
      </c>
      <c r="B370" s="87" t="s">
        <v>671</v>
      </c>
      <c r="C370" s="52" t="s">
        <v>763</v>
      </c>
      <c r="D370" s="244">
        <v>19424</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6825</v>
      </c>
      <c r="E374" s="244"/>
      <c r="F374" s="54">
        <f t="shared" si="81"/>
        <v>0</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6000</v>
      </c>
      <c r="E383" s="53">
        <f t="shared" si="103"/>
        <v>4797.55</v>
      </c>
      <c r="F383" s="54">
        <f t="shared" si="81"/>
        <v>79.959166666666675</v>
      </c>
    </row>
    <row r="384" spans="1:6" ht="12.75" customHeight="1" x14ac:dyDescent="0.2">
      <c r="A384" s="55">
        <v>4241</v>
      </c>
      <c r="B384" s="87" t="s">
        <v>780</v>
      </c>
      <c r="C384" s="52" t="s">
        <v>781</v>
      </c>
      <c r="D384" s="244">
        <v>6000</v>
      </c>
      <c r="E384" s="244">
        <v>4797.55</v>
      </c>
      <c r="F384" s="54">
        <f t="shared" si="81"/>
        <v>79.959166666666675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154124</v>
      </c>
      <c r="E408" s="53">
        <f t="shared" si="111"/>
        <v>4797.55</v>
      </c>
      <c r="F408" s="54">
        <f t="shared" si="81"/>
        <v>3.1127858088292544</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10660731</v>
      </c>
      <c r="E412" s="53">
        <f>E6+E298</f>
        <v>10886474.84</v>
      </c>
      <c r="F412" s="54">
        <f t="shared" si="81"/>
        <v>102.11752683751236</v>
      </c>
    </row>
    <row r="413" spans="1:6" ht="12.75" customHeight="1" x14ac:dyDescent="0.2">
      <c r="A413" s="55" t="s">
        <v>605</v>
      </c>
      <c r="B413" s="87" t="s">
        <v>828</v>
      </c>
      <c r="C413" s="52" t="s">
        <v>829</v>
      </c>
      <c r="D413" s="53">
        <f t="shared" ref="D413:E413" si="112">D289+D350</f>
        <v>10347897</v>
      </c>
      <c r="E413" s="53">
        <f t="shared" si="112"/>
        <v>10964801.26</v>
      </c>
      <c r="F413" s="54">
        <f t="shared" si="81"/>
        <v>105.96163896876824</v>
      </c>
    </row>
    <row r="414" spans="1:6" ht="12.75" customHeight="1" x14ac:dyDescent="0.2">
      <c r="A414" s="55" t="s">
        <v>605</v>
      </c>
      <c r="B414" s="87" t="s">
        <v>830</v>
      </c>
      <c r="C414" s="52" t="s">
        <v>831</v>
      </c>
      <c r="D414" s="53">
        <f t="shared" ref="D414:E414" si="113">IF(D412&gt;=D413,D412-D413,0)</f>
        <v>312834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78326.419999999925</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71411.3</v>
      </c>
      <c r="F416" s="54" t="str">
        <f t="shared" si="81"/>
        <v>-</v>
      </c>
    </row>
    <row r="417" spans="1:6" ht="12.75" customHeight="1" x14ac:dyDescent="0.2">
      <c r="A417" s="62" t="s">
        <v>834</v>
      </c>
      <c r="B417" s="87" t="s">
        <v>837</v>
      </c>
      <c r="C417" s="63" t="s">
        <v>838</v>
      </c>
      <c r="D417" s="53">
        <f t="shared" ref="D417:E417" si="116">IF(D293-D292+D410-D409&gt;=0,D293-D292+D410-D409,0)</f>
        <v>241423</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10660731</v>
      </c>
      <c r="E639" s="53">
        <f t="shared" si="180"/>
        <v>10886474.84</v>
      </c>
      <c r="F639" s="54">
        <f t="shared" si="119"/>
        <v>102.11752683751236</v>
      </c>
    </row>
    <row r="640" spans="1:6" ht="12.75" customHeight="1" x14ac:dyDescent="0.2">
      <c r="A640" s="55" t="s">
        <v>605</v>
      </c>
      <c r="B640" s="87" t="s">
        <v>1274</v>
      </c>
      <c r="C640" s="52" t="s">
        <v>1275</v>
      </c>
      <c r="D640" s="53">
        <f t="shared" ref="D640:E640" si="181">D413+D528</f>
        <v>10347897</v>
      </c>
      <c r="E640" s="53">
        <f t="shared" si="181"/>
        <v>10964801.26</v>
      </c>
      <c r="F640" s="54">
        <f t="shared" si="119"/>
        <v>105.96163896876824</v>
      </c>
    </row>
    <row r="641" spans="1:6" ht="12.75" customHeight="1" x14ac:dyDescent="0.2">
      <c r="A641" s="55" t="s">
        <v>605</v>
      </c>
      <c r="B641" s="87" t="s">
        <v>1276</v>
      </c>
      <c r="C641" s="52" t="s">
        <v>1277</v>
      </c>
      <c r="D641" s="53">
        <f t="shared" ref="D641:E641" si="182">IF(D639&gt;=D640,D639-D640,0)</f>
        <v>312834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78326.419999999925</v>
      </c>
      <c r="F642" s="54" t="str">
        <f t="shared" si="119"/>
        <v>-</v>
      </c>
    </row>
    <row r="643" spans="1:6" ht="24" x14ac:dyDescent="0.2">
      <c r="A643" s="62" t="s">
        <v>1280</v>
      </c>
      <c r="B643" s="87" t="s">
        <v>1281</v>
      </c>
      <c r="C643" s="63" t="s">
        <v>1280</v>
      </c>
      <c r="D643" s="53">
        <f t="shared" ref="D643:E643" si="184">IF(D416-D417+D637-D638&gt;=0,D416-D417+D637-D638,0)</f>
        <v>0</v>
      </c>
      <c r="E643" s="53">
        <f t="shared" si="184"/>
        <v>71411.3</v>
      </c>
      <c r="F643" s="54" t="str">
        <f t="shared" si="119"/>
        <v>-</v>
      </c>
    </row>
    <row r="644" spans="1:6" ht="24" x14ac:dyDescent="0.2">
      <c r="A644" s="62" t="s">
        <v>1282</v>
      </c>
      <c r="B644" s="87" t="s">
        <v>1283</v>
      </c>
      <c r="C644" s="63" t="s">
        <v>1282</v>
      </c>
      <c r="D644" s="53">
        <f t="shared" ref="D644:E644" si="185">IF(D417-D416+D638-D637&gt;=0,D417-D416+D638-D637,0)</f>
        <v>241423</v>
      </c>
      <c r="E644" s="53">
        <f t="shared" si="185"/>
        <v>0</v>
      </c>
      <c r="F644" s="54">
        <f t="shared" si="119"/>
        <v>0</v>
      </c>
    </row>
    <row r="645" spans="1:6" ht="24" x14ac:dyDescent="0.2">
      <c r="A645" s="55" t="s">
        <v>605</v>
      </c>
      <c r="B645" s="87" t="s">
        <v>1284</v>
      </c>
      <c r="C645" s="52" t="s">
        <v>1285</v>
      </c>
      <c r="D645" s="53">
        <f t="shared" ref="D645:E645" si="186">IF(D641+D643-D642-D644&gt;=0,D641+D643-D642-D644,0)</f>
        <v>71411</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6915.1199999999226</v>
      </c>
      <c r="F646" s="54" t="str">
        <f t="shared" si="119"/>
        <v>-</v>
      </c>
    </row>
    <row r="647" spans="1:6" ht="24" x14ac:dyDescent="0.2">
      <c r="A647" s="57" t="s">
        <v>1288</v>
      </c>
      <c r="B647" s="235" t="s">
        <v>1289</v>
      </c>
      <c r="C647" s="58" t="s">
        <v>1288</v>
      </c>
      <c r="D647" s="245">
        <v>750572</v>
      </c>
      <c r="E647" s="245">
        <v>811813.63</v>
      </c>
      <c r="F647" s="59">
        <f t="shared" si="119"/>
        <v>108.15932781931647</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134502</v>
      </c>
      <c r="E649" s="244">
        <v>145739.54</v>
      </c>
      <c r="F649" s="54">
        <f t="shared" ref="F649:F724" si="188">IF(D649&lt;&gt;0,IF(E649/D649&gt;=100,"&gt;&gt;100",E649/D649*100),"-")</f>
        <v>108.35492409034811</v>
      </c>
    </row>
    <row r="650" spans="1:6" ht="12.75" customHeight="1" x14ac:dyDescent="0.2">
      <c r="A650" s="55" t="s">
        <v>1293</v>
      </c>
      <c r="B650" s="87" t="s">
        <v>1294</v>
      </c>
      <c r="C650" s="52" t="s">
        <v>1293</v>
      </c>
      <c r="D650" s="244">
        <v>1673595</v>
      </c>
      <c r="E650" s="244">
        <v>1422603.57</v>
      </c>
      <c r="F650" s="54">
        <f t="shared" si="188"/>
        <v>85.002857322111979</v>
      </c>
    </row>
    <row r="651" spans="1:6" ht="12.75" customHeight="1" x14ac:dyDescent="0.2">
      <c r="A651" s="55" t="s">
        <v>1295</v>
      </c>
      <c r="B651" s="87" t="s">
        <v>1296</v>
      </c>
      <c r="C651" s="52" t="s">
        <v>1295</v>
      </c>
      <c r="D651" s="244">
        <v>1662358</v>
      </c>
      <c r="E651" s="244">
        <v>1464452.7</v>
      </c>
      <c r="F651" s="54">
        <f t="shared" si="188"/>
        <v>88.094904948272273</v>
      </c>
    </row>
    <row r="652" spans="1:6" ht="24" x14ac:dyDescent="0.2">
      <c r="A652" s="55">
        <v>11</v>
      </c>
      <c r="B652" s="87" t="s">
        <v>1297</v>
      </c>
      <c r="C652" s="52" t="s">
        <v>1298</v>
      </c>
      <c r="D652" s="53">
        <f t="shared" ref="D652:E652" si="189">+D649+D650-D651</f>
        <v>145739</v>
      </c>
      <c r="E652" s="53">
        <f t="shared" si="189"/>
        <v>103890.41000000015</v>
      </c>
      <c r="F652" s="54">
        <f t="shared" si="188"/>
        <v>71.285249658636431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69</v>
      </c>
      <c r="E654" s="266">
        <v>68</v>
      </c>
      <c r="F654" s="54">
        <f t="shared" si="188"/>
        <v>98.550724637681171</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56</v>
      </c>
      <c r="E656" s="266">
        <v>52</v>
      </c>
      <c r="F656" s="54">
        <f t="shared" si="188"/>
        <v>92.857142857142861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9407244</v>
      </c>
      <c r="E675" s="244">
        <v>9843827.9000000004</v>
      </c>
      <c r="F675" s="54">
        <f t="shared" si="188"/>
        <v>104.64093309368823</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6000</v>
      </c>
      <c r="E677" s="244">
        <v>6000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2633</v>
      </c>
      <c r="E694" s="244">
        <v>6744.92</v>
      </c>
      <c r="F694" s="54">
        <f t="shared" si="188"/>
        <v>256.16862894037223</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37350</v>
      </c>
      <c r="E710" s="244">
        <v>155722</v>
      </c>
      <c r="F710" s="54">
        <f t="shared" si="188"/>
        <v>416.92637215528777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15733</v>
      </c>
      <c r="E716" s="244">
        <v>31461.09</v>
      </c>
      <c r="F716" s="54">
        <f t="shared" si="188"/>
        <v>199.96879171168879</v>
      </c>
    </row>
    <row r="717" spans="1:6" ht="12.75" customHeight="1" x14ac:dyDescent="0.2">
      <c r="A717" s="55">
        <v>31215</v>
      </c>
      <c r="B717" s="87" t="s">
        <v>1410</v>
      </c>
      <c r="C717" s="52" t="s">
        <v>1411</v>
      </c>
      <c r="D717" s="244">
        <v>31027</v>
      </c>
      <c r="E717" s="244">
        <v>40311.800000000003</v>
      </c>
      <c r="F717" s="54">
        <f t="shared" si="188"/>
        <v>129.92490411577015</v>
      </c>
    </row>
    <row r="718" spans="1:6" ht="12.75" customHeight="1" x14ac:dyDescent="0.2">
      <c r="A718" s="55">
        <v>32121</v>
      </c>
      <c r="B718" s="87" t="s">
        <v>1412</v>
      </c>
      <c r="C718" s="52" t="s">
        <v>1413</v>
      </c>
      <c r="D718" s="244">
        <v>156484</v>
      </c>
      <c r="E718" s="244">
        <v>178742.48</v>
      </c>
      <c r="F718" s="54">
        <f t="shared" si="188"/>
        <v>114.2241251501751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20150</v>
      </c>
      <c r="E720" s="244">
        <v>25000</v>
      </c>
      <c r="F720" s="54">
        <f t="shared" si="188"/>
        <v>124.06947890818859</v>
      </c>
    </row>
    <row r="721" spans="1:6" ht="12.75" customHeight="1" x14ac:dyDescent="0.2">
      <c r="A721" s="55" t="s">
        <v>1418</v>
      </c>
      <c r="B721" s="87" t="s">
        <v>1419</v>
      </c>
      <c r="C721" s="52" t="s">
        <v>1418</v>
      </c>
      <c r="D721" s="244">
        <v>0</v>
      </c>
      <c r="E721" s="244"/>
      <c r="F721" s="54" t="str">
        <f t="shared" si="188"/>
        <v>-</v>
      </c>
    </row>
    <row r="722" spans="1:6" ht="12.75" customHeight="1" x14ac:dyDescent="0.2">
      <c r="A722" s="55" t="s">
        <v>1420</v>
      </c>
      <c r="B722" s="87" t="s">
        <v>1421</v>
      </c>
      <c r="C722" s="52" t="s">
        <v>1420</v>
      </c>
      <c r="D722" s="244">
        <v>1861</v>
      </c>
      <c r="E722" s="244">
        <v>16540.12</v>
      </c>
      <c r="F722" s="54">
        <f t="shared" si="188"/>
        <v>888.77592692101018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500</v>
      </c>
      <c r="E816" s="244"/>
      <c r="F816" s="54">
        <f t="shared" si="190"/>
        <v>0</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2000</v>
      </c>
      <c r="F823" s="54" t="str">
        <f t="shared" si="190"/>
        <v>-</v>
      </c>
    </row>
    <row r="824" spans="1:6" ht="12.75" customHeight="1" x14ac:dyDescent="0.2">
      <c r="A824" s="55">
        <v>37221</v>
      </c>
      <c r="B824" s="87" t="s">
        <v>1624</v>
      </c>
      <c r="C824" s="52" t="s">
        <v>1625</v>
      </c>
      <c r="D824" s="244">
        <v>1515</v>
      </c>
      <c r="E824" s="244"/>
      <c r="F824" s="54">
        <f t="shared" si="190"/>
        <v>0</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73" sqref="B1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4090720</v>
      </c>
      <c r="E6" s="231">
        <f t="shared" si="0"/>
        <v>5200720.9899999993</v>
      </c>
      <c r="F6" s="232">
        <f t="shared" ref="F6:F260" si="1">IF(D6&gt;0,IF(E6/D6&gt;=100,"&gt;&gt;100",E6/D6*100),"-")</f>
        <v>127.13461175538778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3055420</v>
      </c>
      <c r="E7" s="106">
        <f t="shared" si="2"/>
        <v>4088413.0299999993</v>
      </c>
      <c r="F7" s="95">
        <f t="shared" si="1"/>
        <v>133.80854448815543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1481030</v>
      </c>
      <c r="E8" s="106">
        <f>E9+E10-E11</f>
        <v>1480700.22</v>
      </c>
      <c r="F8" s="95">
        <f t="shared" si="1"/>
        <v>99.977733064151295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1480700</v>
      </c>
      <c r="E9" s="249">
        <v>1480700.22</v>
      </c>
      <c r="F9" s="95">
        <f t="shared" si="1"/>
        <v>100.00001485783751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13110</v>
      </c>
      <c r="E10" s="249">
        <v>13110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12780</v>
      </c>
      <c r="E11" s="249">
        <v>13110</v>
      </c>
      <c r="F11" s="95">
        <f t="shared" si="1"/>
        <v>102.58215962441315</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1574390</v>
      </c>
      <c r="E12" s="106">
        <f t="shared" si="3"/>
        <v>2607712.8099999991</v>
      </c>
      <c r="F12" s="95">
        <f t="shared" si="1"/>
        <v>165.6332173095611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1299919</v>
      </c>
      <c r="E13" s="106">
        <f t="shared" si="4"/>
        <v>1245091.7599999998</v>
      </c>
      <c r="F13" s="95">
        <f t="shared" si="1"/>
        <v>95.782257202179494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4386167</v>
      </c>
      <c r="E15" s="249">
        <v>4386167.05</v>
      </c>
      <c r="F15" s="95">
        <f t="shared" si="1"/>
        <v>100.00000113994747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3086248</v>
      </c>
      <c r="E18" s="249">
        <v>3141075.29</v>
      </c>
      <c r="F18" s="95">
        <f t="shared" si="1"/>
        <v>101.77650305484201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138466</v>
      </c>
      <c r="E19" s="106">
        <f t="shared" si="5"/>
        <v>1225034.4099999995</v>
      </c>
      <c r="F19" s="95">
        <f t="shared" si="1"/>
        <v>884.71856629064143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955929</v>
      </c>
      <c r="E20" s="249">
        <v>938571.15</v>
      </c>
      <c r="F20" s="95">
        <f t="shared" si="1"/>
        <v>98.184190457659511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30116</v>
      </c>
      <c r="E21" s="249">
        <v>20412.11</v>
      </c>
      <c r="F21" s="95">
        <f t="shared" si="1"/>
        <v>67.778290609642724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90839</v>
      </c>
      <c r="E22" s="249">
        <v>1313476.95</v>
      </c>
      <c r="F22" s="95">
        <f t="shared" si="1"/>
        <v>1445.9394643269961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28974</v>
      </c>
      <c r="E23" s="249">
        <v>28974.38</v>
      </c>
      <c r="F23" s="95">
        <f t="shared" si="1"/>
        <v>100.00131152067371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116329</v>
      </c>
      <c r="E24" s="249">
        <v>107613.52</v>
      </c>
      <c r="F24" s="95">
        <f t="shared" si="1"/>
        <v>92.50790430589106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34453</v>
      </c>
      <c r="E25" s="249">
        <v>34453.050000000003</v>
      </c>
      <c r="F25" s="95">
        <f t="shared" si="1"/>
        <v>100.00014512524309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15829</v>
      </c>
      <c r="E26" s="249">
        <v>15828.82</v>
      </c>
      <c r="F26" s="95">
        <f t="shared" si="1"/>
        <v>99.998862846673816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1134003</v>
      </c>
      <c r="E28" s="249">
        <v>1234295.57</v>
      </c>
      <c r="F28" s="95">
        <f t="shared" si="1"/>
        <v>108.84411857816956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136005</v>
      </c>
      <c r="E35" s="106">
        <f t="shared" si="7"/>
        <v>137586.64000000007</v>
      </c>
      <c r="F35" s="95">
        <f t="shared" si="1"/>
        <v>101.16292783353558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498094</v>
      </c>
      <c r="E36" s="249">
        <v>501343.3</v>
      </c>
      <c r="F36" s="95">
        <f t="shared" si="1"/>
        <v>100.65234674579497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121875</v>
      </c>
      <c r="E37" s="249">
        <v>121875</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483964</v>
      </c>
      <c r="E40" s="249">
        <v>485631.66</v>
      </c>
      <c r="F40" s="95">
        <f t="shared" si="1"/>
        <v>100.34458348141597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2155</v>
      </c>
      <c r="E47" s="249">
        <v>2155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2155</v>
      </c>
      <c r="E50" s="249">
        <v>2155</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544895</v>
      </c>
      <c r="E54" s="249">
        <v>570460.15</v>
      </c>
      <c r="F54" s="95">
        <f t="shared" si="1"/>
        <v>104.69175712751999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544895</v>
      </c>
      <c r="E55" s="249">
        <v>570460.15</v>
      </c>
      <c r="F55" s="95">
        <f t="shared" si="1"/>
        <v>104.69175712751999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1035300</v>
      </c>
      <c r="E68" s="106">
        <f t="shared" si="13"/>
        <v>1112307.96</v>
      </c>
      <c r="F68" s="95">
        <f t="shared" si="1"/>
        <v>107.4382266009852</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145739</v>
      </c>
      <c r="E69" s="106">
        <f t="shared" si="14"/>
        <v>103890.41</v>
      </c>
      <c r="F69" s="95">
        <f t="shared" si="1"/>
        <v>71.285249658636332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143431</v>
      </c>
      <c r="E70" s="106">
        <f t="shared" si="15"/>
        <v>103890.41</v>
      </c>
      <c r="F70" s="95">
        <f t="shared" si="1"/>
        <v>72.432326345071857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143431</v>
      </c>
      <c r="E72" s="249">
        <v>103890.41</v>
      </c>
      <c r="F72" s="95">
        <f t="shared" si="1"/>
        <v>72.432326345071857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2308</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138989</v>
      </c>
      <c r="E78" s="106">
        <f>E79+SUM(E82:E84)-E85+E86</f>
        <v>196603.92</v>
      </c>
      <c r="F78" s="95">
        <f t="shared" si="1"/>
        <v>141.45286317622259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138989</v>
      </c>
      <c r="E86" s="249">
        <v>196603.92</v>
      </c>
      <c r="F86" s="95">
        <f t="shared" si="1"/>
        <v>141.45286317622259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750572</v>
      </c>
      <c r="E170" s="106">
        <f t="shared" si="29"/>
        <v>811813.63</v>
      </c>
      <c r="F170" s="95">
        <f t="shared" si="1"/>
        <v>108.15932781931647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750572</v>
      </c>
      <c r="E173" s="249">
        <v>811813.63</v>
      </c>
      <c r="F173" s="95">
        <f t="shared" si="1"/>
        <v>108.15932781931647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4090720</v>
      </c>
      <c r="E175" s="106">
        <f t="shared" si="30"/>
        <v>5200720.99</v>
      </c>
      <c r="F175" s="95">
        <f t="shared" si="1"/>
        <v>127.13461175538781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963890</v>
      </c>
      <c r="E176" s="106">
        <f t="shared" si="31"/>
        <v>1119223.7</v>
      </c>
      <c r="F176" s="95">
        <f t="shared" si="1"/>
        <v>116.11529323885506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947765</v>
      </c>
      <c r="E177" s="106">
        <f t="shared" si="32"/>
        <v>1119223.7</v>
      </c>
      <c r="F177" s="95">
        <f t="shared" si="1"/>
        <v>118.09084530447949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758723</v>
      </c>
      <c r="E178" s="249">
        <v>850232.91</v>
      </c>
      <c r="F178" s="95">
        <f t="shared" si="1"/>
        <v>112.06104335837981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59473</v>
      </c>
      <c r="E179" s="249">
        <v>61468.91</v>
      </c>
      <c r="F179" s="95">
        <f t="shared" si="1"/>
        <v>103.35599347603114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531</v>
      </c>
      <c r="E180" s="106">
        <f t="shared" si="33"/>
        <v>603.86</v>
      </c>
      <c r="F180" s="95">
        <f t="shared" si="1"/>
        <v>113.72128060263653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531</v>
      </c>
      <c r="E183" s="249">
        <v>603.86</v>
      </c>
      <c r="F183" s="95">
        <f t="shared" si="1"/>
        <v>113.72128060263653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2000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129038</v>
      </c>
      <c r="E188" s="249">
        <v>204918.02</v>
      </c>
      <c r="F188" s="95">
        <f t="shared" si="1"/>
        <v>158.80439870425764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16125</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3126830</v>
      </c>
      <c r="E237" s="106">
        <f t="shared" si="41"/>
        <v>4081497.29</v>
      </c>
      <c r="F237" s="95">
        <f t="shared" si="1"/>
        <v>130.53147404879704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3055419</v>
      </c>
      <c r="E238" s="106">
        <f t="shared" si="42"/>
        <v>4088412.41</v>
      </c>
      <c r="F238" s="95">
        <f t="shared" si="1"/>
        <v>133.808567990184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3055419</v>
      </c>
      <c r="E239" s="106">
        <f t="shared" si="43"/>
        <v>4088412.41</v>
      </c>
      <c r="F239" s="95">
        <f t="shared" si="1"/>
        <v>133.808567990184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2933544</v>
      </c>
      <c r="E240" s="249">
        <v>2805030.98</v>
      </c>
      <c r="F240" s="95">
        <f t="shared" si="1"/>
        <v>95.619188940067033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121875</v>
      </c>
      <c r="E241" s="249">
        <v>1283381.43</v>
      </c>
      <c r="F241" s="95">
        <f t="shared" si="1"/>
        <v>1053.0309169230768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71411</v>
      </c>
      <c r="E245" s="106">
        <f t="shared" si="45"/>
        <v>-6915.1200000000008</v>
      </c>
      <c r="F245" s="95">
        <f t="shared" si="1"/>
        <v>-9.6835501533377215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583783</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583783</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512372</v>
      </c>
      <c r="E250" s="106">
        <f t="shared" si="47"/>
        <v>6915.1200000000008</v>
      </c>
      <c r="F250" s="95">
        <f t="shared" si="1"/>
        <v>1.3496287853356548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2117.5700000000002</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512372</v>
      </c>
      <c r="E252" s="249">
        <v>4797.55</v>
      </c>
      <c r="F252" s="95">
        <f t="shared" si="1"/>
        <v>0.93634117399077244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403968</v>
      </c>
      <c r="E259" s="106">
        <f t="shared" si="49"/>
        <v>221231.24</v>
      </c>
      <c r="F259" s="95">
        <f t="shared" si="1"/>
        <v>54.764545706590617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403968</v>
      </c>
      <c r="E260" s="250">
        <v>221231.24</v>
      </c>
      <c r="F260" s="99">
        <f t="shared" si="1"/>
        <v>54.764545706590617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138989</v>
      </c>
      <c r="E268" s="249">
        <v>196603.92</v>
      </c>
      <c r="F268" s="95">
        <f t="shared" si="50"/>
        <v>141.45286317622259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600</v>
      </c>
      <c r="E269" s="249">
        <v>0</v>
      </c>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947765</v>
      </c>
      <c r="E288" s="249">
        <v>1119223.7</v>
      </c>
      <c r="F288" s="95">
        <f t="shared" si="50"/>
        <v>118.09084530447949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16125</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0" workbookViewId="0">
      <selection activeCell="B120" sqref="B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10347897</v>
      </c>
      <c r="E114" s="83">
        <f t="shared" si="22"/>
        <v>10964801.26</v>
      </c>
      <c r="F114" s="65">
        <f t="shared" si="1"/>
        <v>105.96163896876824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10347897</v>
      </c>
      <c r="E118" s="83">
        <f t="shared" si="24"/>
        <v>10964801.26</v>
      </c>
      <c r="F118" s="65">
        <f t="shared" si="1"/>
        <v>105.96163896876824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10347897</v>
      </c>
      <c r="E120" s="251">
        <v>10964801.26</v>
      </c>
      <c r="F120" s="65">
        <f t="shared" si="1"/>
        <v>105.96163896876824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10347897</v>
      </c>
      <c r="E141" s="108">
        <f t="shared" si="28"/>
        <v>10964801.26</v>
      </c>
      <c r="F141" s="84">
        <f t="shared" si="1"/>
        <v>105.96163896876824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C16" sqref="C1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1222638.3500000001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1222638.3500000001</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1222638.3500000001</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v>1222638.3500000001</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 sqref="D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963889.85</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11143510.180000002</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11138487.630000001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9936511.4600000009</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982929.33</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53275.94</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2000</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163770.9</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5022.55</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10988176.330000002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10967028.780000001</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9845002</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980933.56</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53202.71</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87890.51</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21147.55</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1119223.6999999993</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1119223.7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183352.92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935870.78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18571</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3222</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3225</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2023-01-30T11:38:29Z</cp:lastPrinted>
  <dcterms:created xsi:type="dcterms:W3CDTF">2022-04-01T05:14:30Z</dcterms:created>
  <dcterms:modified xsi:type="dcterms:W3CDTF">2023-01-30T12:25:20Z</dcterms:modified>
</cp:coreProperties>
</file>